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1. Job...Ahe\4 ปี 64-67\"/>
    </mc:Choice>
  </mc:AlternateContent>
  <xr:revisionPtr revIDLastSave="0" documentId="13_ncr:1_{B541FD37-3F62-4957-BD84-6507CFC0FEB3}" xr6:coauthVersionLast="45" xr6:coauthVersionMax="45" xr10:uidLastSave="{00000000-0000-0000-0000-000000000000}"/>
  <bookViews>
    <workbookView xWindow="-120" yWindow="-120" windowWidth="15600" windowHeight="11160" xr2:uid="{963532B4-366C-4D37-BAF1-F7008DA1F693}"/>
  </bookViews>
  <sheets>
    <sheet name="รพจ." sheetId="1" r:id="rId1"/>
  </sheets>
  <externalReferences>
    <externalReference r:id="rId2"/>
  </externalReferences>
  <definedNames>
    <definedName name="วันหยุดนักขัตฤกษ์">'[1]วันหยุด นข'!$A$3:$A$21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6" i="1" l="1"/>
  <c r="K86" i="1" l="1"/>
  <c r="O86" i="1" l="1"/>
  <c r="N86" i="1"/>
  <c r="K94" i="1"/>
  <c r="K90" i="1"/>
  <c r="N61" i="1"/>
  <c r="M61" i="1"/>
  <c r="K65" i="1"/>
  <c r="K64" i="1"/>
  <c r="K63" i="1"/>
  <c r="K62" i="1"/>
  <c r="M59" i="1"/>
  <c r="N53" i="1"/>
  <c r="M53" i="1"/>
  <c r="N79" i="1" l="1"/>
  <c r="L86" i="1"/>
  <c r="K93" i="1"/>
  <c r="K92" i="1"/>
  <c r="K91" i="1"/>
  <c r="K89" i="1"/>
  <c r="K88" i="1"/>
  <c r="K87" i="1"/>
  <c r="K85" i="1"/>
  <c r="O84" i="1"/>
  <c r="N84" i="1"/>
  <c r="M84" i="1"/>
  <c r="K84" i="1" s="1"/>
  <c r="L84" i="1"/>
  <c r="K83" i="1"/>
  <c r="O82" i="1"/>
  <c r="N82" i="1"/>
  <c r="M82" i="1"/>
  <c r="L82" i="1"/>
  <c r="K82" i="1"/>
  <c r="K81" i="1"/>
  <c r="O80" i="1"/>
  <c r="N80" i="1"/>
  <c r="M80" i="1"/>
  <c r="M79" i="1" s="1"/>
  <c r="L80" i="1"/>
  <c r="K80" i="1"/>
  <c r="K78" i="1"/>
  <c r="O77" i="1"/>
  <c r="N77" i="1"/>
  <c r="M77" i="1"/>
  <c r="L77" i="1"/>
  <c r="K77" i="1" s="1"/>
  <c r="K76" i="1"/>
  <c r="K75" i="1"/>
  <c r="O74" i="1"/>
  <c r="N74" i="1"/>
  <c r="M74" i="1"/>
  <c r="L74" i="1"/>
  <c r="K74" i="1"/>
  <c r="K73" i="1"/>
  <c r="O72" i="1"/>
  <c r="N72" i="1"/>
  <c r="M72" i="1"/>
  <c r="L72" i="1"/>
  <c r="K72" i="1"/>
  <c r="K71" i="1"/>
  <c r="N70" i="1"/>
  <c r="K70" i="1" s="1"/>
  <c r="K69" i="1"/>
  <c r="K68" i="1"/>
  <c r="K67" i="1"/>
  <c r="K66" i="1" s="1"/>
  <c r="O66" i="1"/>
  <c r="N66" i="1"/>
  <c r="M66" i="1"/>
  <c r="L66" i="1"/>
  <c r="O61" i="1"/>
  <c r="L61" i="1"/>
  <c r="L20" i="1" s="1"/>
  <c r="K60" i="1"/>
  <c r="K59" i="1"/>
  <c r="K55" i="1"/>
  <c r="K54" i="1"/>
  <c r="K53" i="1" s="1"/>
  <c r="O53" i="1"/>
  <c r="L53" i="1"/>
  <c r="O26" i="1"/>
  <c r="N26" i="1"/>
  <c r="M26" i="1"/>
  <c r="L26" i="1"/>
  <c r="K26" i="1"/>
  <c r="K21" i="1" s="1"/>
  <c r="K25" i="1"/>
  <c r="K23" i="1"/>
  <c r="K22" i="1"/>
  <c r="O21" i="1"/>
  <c r="O20" i="1" s="1"/>
  <c r="N21" i="1"/>
  <c r="N20" i="1" s="1"/>
  <c r="M21" i="1"/>
  <c r="M20" i="1" s="1"/>
  <c r="L21" i="1"/>
  <c r="O18" i="1"/>
  <c r="N18" i="1"/>
  <c r="M18" i="1"/>
  <c r="K18" i="1" s="1"/>
  <c r="L18" i="1"/>
  <c r="O13" i="1"/>
  <c r="N13" i="1"/>
  <c r="M13" i="1"/>
  <c r="L13" i="1"/>
  <c r="K13" i="1" s="1"/>
  <c r="O11" i="1"/>
  <c r="K11" i="1" s="1"/>
  <c r="N11" i="1"/>
  <c r="M11" i="1"/>
  <c r="L11" i="1"/>
  <c r="O9" i="1"/>
  <c r="N9" i="1"/>
  <c r="M9" i="1"/>
  <c r="L9" i="1"/>
  <c r="K9" i="1" s="1"/>
  <c r="O7" i="1"/>
  <c r="O5" i="1" s="1"/>
  <c r="N7" i="1"/>
  <c r="M7" i="1"/>
  <c r="M5" i="1" s="1"/>
  <c r="L7" i="1"/>
  <c r="L5" i="1" s="1"/>
  <c r="K7" i="1"/>
  <c r="N5" i="1"/>
  <c r="J5" i="1"/>
  <c r="I5" i="1"/>
  <c r="H5" i="1"/>
  <c r="H4" i="1" s="1"/>
  <c r="G5" i="1"/>
  <c r="G4" i="1" s="1"/>
  <c r="F5" i="1"/>
  <c r="F4" i="1" s="1"/>
  <c r="E5" i="1"/>
  <c r="E4" i="1" s="1"/>
  <c r="J4" i="1"/>
  <c r="I4" i="1"/>
  <c r="K79" i="1" l="1"/>
  <c r="K61" i="1"/>
  <c r="K20" i="1" s="1"/>
  <c r="M4" i="1"/>
  <c r="N4" i="1"/>
  <c r="O79" i="1"/>
  <c r="O4" i="1" s="1"/>
  <c r="L79" i="1"/>
  <c r="L4" i="1" s="1"/>
  <c r="K5" i="1"/>
  <c r="K4" i="1" l="1"/>
</calcChain>
</file>

<file path=xl/sharedStrings.xml><?xml version="1.0" encoding="utf-8"?>
<sst xmlns="http://schemas.openxmlformats.org/spreadsheetml/2006/main" count="595" uniqueCount="333">
  <si>
    <t>รายละเอียดโครงการตามแผนยุทธศาสตร์การพัฒนาสำนักการแพทย์ ระยะ 4 ปี (พ.ศ.2564-2567) (รพจ.)</t>
  </si>
  <si>
    <t>ลำดับ</t>
  </si>
  <si>
    <t>เป้าประสงค์</t>
  </si>
  <si>
    <t>กลยุทธ์</t>
  </si>
  <si>
    <t>โครงการ/กิจกรรม</t>
  </si>
  <si>
    <t>Flagship</t>
  </si>
  <si>
    <t>แผน 20 ปี ระยะ 3</t>
  </si>
  <si>
    <t>ส่งโครงการ</t>
  </si>
  <si>
    <t>ส่งข้อมูลแล้ว</t>
  </si>
  <si>
    <t>งบประมาณ (บาท)</t>
  </si>
  <si>
    <t>HR &amp; Education Plan (จำนวนคน)</t>
  </si>
  <si>
    <t>หมายเหตุ</t>
  </si>
  <si>
    <t>ข้อสังเกต</t>
  </si>
  <si>
    <t>เอกสาร 1</t>
  </si>
  <si>
    <t>เอกสาร 2</t>
  </si>
  <si>
    <t>เอกสาร 3</t>
  </si>
  <si>
    <t>งบประมาณทั้งสิ้น</t>
  </si>
  <si>
    <t>แผนการพัฒนาคน/อัตรากำลัง</t>
  </si>
  <si>
    <t>รวมทั้งสิ้น</t>
  </si>
  <si>
    <t>ยุทธศาสตร์ที่ 1 Moral Management</t>
  </si>
  <si>
    <t xml:space="preserve">เปิดโอกาสให้บุคลากรมีความก้าวหน้าตามสายงานอย่างเสมอภาค มีสมดุลระหว่างชีวิตและการทำงาน อยู่ในสภาพ
แวดล้อมที่ปลอดภัยและเอื้อต่อการทำงานอย่างมีประสิทธิภาพ </t>
  </si>
  <si>
    <t>1.ปรับ/ขยายโครงสร้างส่วนราชการให้มีความยืดหยุ่นต่อการเปลี่ยนแปลงพร้อมรับภารกิจในอนาคตและสอดคล้องกับภารกิจที่ซับซ้อนและเพิ่มขึ้น</t>
  </si>
  <si>
    <t>โครงการตามยุทธศาสตร์การพัฒนา รพจ.</t>
  </si>
  <si>
    <t xml:space="preserve">2. สนับสนุนการพัฒนาศักยภาพบุคลากรตามสายวิชาชีพ/สายงานให้สอดคล้องกับยุทธศาสตร์การพัฒนาสำนักการแพทย์และรูปแบบบริการ
</t>
  </si>
  <si>
    <t>HRD.</t>
  </si>
  <si>
    <r>
      <rPr>
        <b/>
        <sz val="20"/>
        <color rgb="FF00B050"/>
        <rFont val="TH SarabunPSK"/>
        <family val="2"/>
      </rPr>
      <t>TN1 :
ปี 2565
1.</t>
    </r>
    <r>
      <rPr>
        <sz val="20"/>
        <color theme="1"/>
        <rFont val="TH SarabunPSK"/>
        <family val="2"/>
      </rPr>
      <t xml:space="preserve"> โครงการประชุมวิชาการระบบงานเภสัชกรรมเพื่อความปลอดภัยของผู้ป่วย จำนวน 80 คน งบประมาณ 21,290 บาท (เงินนอกงบประมาณ)
2. โครงการดูงานพัฒนาคุณภาพการส่งเสริมการเลี้ยงลูกด้วยนมแม่ จำนวน 34 คน ระยะเวลา 4 วัน 3 คืน งบประมาณ 305,548 (เงินนอกงบประมาณ)
3. ประชุมวิชาการประจำปี ครั้งที่ 21 จำนวน 200 คน ระยะเวลา 2 วัน งบประมาณ 104,010 บาท (เงินนอกงบประมาณ)  
4.โครงการอบรมเชิงปฏิบัติการโปรแกรมคอมพิวเตอร์เพื่อเพิ่มประสิทธิภาพการปฏิบัติงาน จำนวน 100 คน ไป-กลับ 10 วัน งบประมาณ 157,000 บาท (เงินนอกงบประมาณ)
5. อบรมการพยาบาลผู้ป่วยโรคระบบหัวใจ (2 วัน) จำนวน 48,050 บาท 80 คน 
6. ฝึกอบรมเชิงปฏิบัติการ เรื่อง Critical Care Nursing Management (2 วัน) จำนวน 55,900 บาท 80 คน 
7. โครงการส่งเสริมและปรับเปลี่ยนพฤติกรรมผู้ที่มีน้ำหนักเกินเกณฑ์มาตรฐาน จำนวน 3 ครั้ง ครั้งละ 1 วัน งบประมาณ 64,915 บาท บุคลากร+ประชาชน จำนวน 50 คน
</t>
    </r>
    <r>
      <rPr>
        <b/>
        <sz val="20"/>
        <color rgb="FF00B050"/>
        <rFont val="TH SarabunPSK"/>
        <family val="2"/>
      </rPr>
      <t>ปี 2566</t>
    </r>
    <r>
      <rPr>
        <b/>
        <sz val="20"/>
        <color theme="1"/>
        <rFont val="TH SarabunPSK"/>
        <family val="2"/>
      </rPr>
      <t xml:space="preserve">
</t>
    </r>
    <r>
      <rPr>
        <sz val="20"/>
        <color theme="1"/>
        <rFont val="TH SarabunPSK"/>
        <family val="2"/>
      </rPr>
      <t xml:space="preserve">1. โครงการประชุมวิชาการระบบงานเภสัชกรรมในยุคปัจจุบัน เพื่อความปลอดภัยของผู้ป่วย จำนวน 80 คน งบประมาณ 19,750 บาท (งบ กทม.)
2. โครงการอบรมฟื้นฟูการส่งเสริมการเลี้ยงลูกด้วยนมแม่ จำนวน 126 คน งบประมาณ 146,700 บาท (เงินบำรุง รพจ.) 
3. ประชุมวิชาการประจำปี ครั้งที่ 21 จำนวน 200 คน ระยะเวลา 2 วัน งบประมาณ 104,010 บาท (งบ กทม.)  
4. อบรมศัลยศาสตร์ทันยุค (2 วัน) 80 คน 47,710 บาท
5. อบรมภาวะฉุกเฉินทางสูติศาสตร์-กุมารเวชศาสตร์ (2 วัน) 80 คน 55,040 บาท
</t>
    </r>
    <r>
      <rPr>
        <b/>
        <sz val="20"/>
        <color rgb="FF00B050"/>
        <rFont val="TH SarabunPSK"/>
        <family val="2"/>
      </rPr>
      <t>ปี 2567</t>
    </r>
    <r>
      <rPr>
        <b/>
        <sz val="20"/>
        <color theme="1"/>
        <rFont val="TH SarabunPSK"/>
        <family val="2"/>
      </rPr>
      <t xml:space="preserve">
1.</t>
    </r>
    <r>
      <rPr>
        <sz val="20"/>
        <color theme="1"/>
        <rFont val="TH SarabunPSK"/>
        <family val="2"/>
      </rPr>
      <t xml:space="preserve"> การอบรมการให้บริการปรึกษาขั้นพื้นฐาน จำนวน 50 คน งบประมาณ 100,000 บาท
2. จัดโครงการอบรมพยาบาลวิชาชีพ (จำนวน 5 โครงการ) 500 คน งบประมาณ 1,200,000 บาท 
</t>
    </r>
    <r>
      <rPr>
        <b/>
        <sz val="20"/>
        <color theme="9" tint="-0.499984740745262"/>
        <rFont val="TH SarabunPSK"/>
        <family val="2"/>
      </rPr>
      <t>TN2 :</t>
    </r>
    <r>
      <rPr>
        <sz val="20"/>
        <color theme="1"/>
        <rFont val="TH SarabunPSK"/>
        <family val="2"/>
      </rPr>
      <t xml:space="preserve">
</t>
    </r>
    <r>
      <rPr>
        <b/>
        <sz val="20"/>
        <color rgb="FF00B050"/>
        <rFont val="TH SarabunPSK"/>
        <family val="2"/>
      </rPr>
      <t>ปี 2564</t>
    </r>
    <r>
      <rPr>
        <sz val="20"/>
        <color theme="1"/>
        <rFont val="TH SarabunPSK"/>
        <family val="2"/>
      </rPr>
      <t xml:space="preserve">
2.1 ระยะยาว
</t>
    </r>
    <r>
      <rPr>
        <u/>
        <sz val="20"/>
        <color theme="1"/>
        <rFont val="TH SarabunPSK"/>
        <family val="2"/>
      </rPr>
      <t>ปริญญาโท</t>
    </r>
    <r>
      <rPr>
        <sz val="20"/>
        <color theme="1"/>
        <rFont val="TH SarabunPSK"/>
        <family val="2"/>
      </rPr>
      <t xml:space="preserve">
1. หลักสูตรเภสัชศาสตรมหาบัณฑิต (นายธานุพล พิมพา ตำแหน่งเภสัชกรปฎิบัติการ) งบประมาณ 180,000 บาท (งบประมาณ กทม.)
</t>
    </r>
    <r>
      <rPr>
        <sz val="20"/>
        <rFont val="TH SarabunPSK"/>
        <family val="2"/>
      </rPr>
      <t>2.2 ระยะสั้น
 1. การฝึกอบรม เรื่อง "Standard Course in Clinical Trial and GCP Training 2020" ระยะเวลา 3 วัน จำนวน 2 คน งบประมาณ 7,000 บาท (3500x2)
     -นางรุจิโรจน์ ธัญญะกิจไพศาล ตำแหน่งนายแพทย์ชำนาญการ 
     -นส.พิณนภางค์ ศรีพหล ตำแหน่งนายแพทย์ชำนาญการ 
2. โครงการอบรมเชิงปฏิบัติ เรื่อง "Doctor-patient communication skills workshop" (เข้าร่วมชมผ่าน Webinar ทั้ง Part 1 และ Part 2) ระยะเวลา 3 วัน จำนวน 1 คน 
     - นายกิตติพงศ์ มาศเกษม ตำแหน่งนายแพทย์ชำนาญการ งบประมาณ 0บาท
3. การอบรมเชิงปฏิบัติการ เรื่อง Assessment of Non-Technical Skills ระยะเวลา 2 วัน จำนวน 1 คน นส.กัญญมาศ  พุ่มปรีชา ตำแหน่งนายแพทย์ชำนาญการ  งบประมาณ 0 บาท 
 4. ประชุมวิชาการ เรื่อง Ramatibodi Conference of Clinical Pharmacy (RCCP) ครั้งที่ 4 ระยะเวลา 3 วัน จำนวน 2 คน งบประมาณ 6,000 บาท (3000x2)
     -นส. สุพรรษา ใหม่เอี่ยม ตำแหน่งเภสัชกรชำนาญการ งบประมาณ 3,000 บาท 
     -นส.วารุณี ทฤษณาวดี ตำแหน่งเภสัชกรชำนาญการ งบประมาณ 3,000 บาท
 5. ประชุมวิชาการ เรื่อง Product Information Leaflet and Boxed Warning (Pil-box) ระยะเวลา 3 วัน จำนวน 1 คน นายวีรวิชญ์ เสาววัฒนพัฒน์ ตำแหน่งเภสัชกรปฏิบัติการ งบประมาณ 0 บาท 
6. การประชุมเชิงปฏิบัติการเภสัชกรรมคลินิก เรื่อง "Pharmacotherapy for excellent patient care : From theory to practice" ระยะเวลา 4 วัน จำนวน 3 คน นส.ศิวรี  ตันติกุล ตำแหน่งเภสัชกรชำนาญการ งบประมาณ 400 บาท นางวารุณี ทฤษณาวดี ตำแหน่งเภสัชกรชำนาญการ งบประมาณ 0 บาท นส.สุพรรษา ใหม่เอี่ยม ตำแหน่งเภสัชกรชำนาญการ งบประมาณ 0 บาท )  (รวม 400 บาท)
 7. การประชุมวิชาการ คร้งที่ 2 ประจำปี 2563 เรื่อง "Global Perspectives in Dentofacial Orthopedics" ระยะเวลา 2 วัน จำนวน 1 คน (นายธเรศ เติมสุขเกษม ตำแหน่งทันตแพทย์ชำนาญการพิเศษ งบประมาณ 7,000 บาท
 8. การประชุมใหญ่สามัญ ประจำปี 2563 และประชุมวิชาการ
ครั้งที่ 111 (2/2563) ระยะเวลา 3 วัน จำนวน 3 คน งบประมาณ 4,500 บาท (1500x3)
     - นายธเรศ เติมสุขเกษม ตำแหน่งทันตแพทย์ชำนาญการพิเศษ   
     - นส.อภิรดี ศรีประไหม ตำแหน่งทันตแพทย์ชำนาญการ 
     - นายธนนท์ชัย ลิมปสวัสดิ์ไพศาลตำแหน่งทันตแพทย์ชำนาญการ
 9. การประชุมวิชาการและประชุมใหญ่สามัญประจำปี ครั้งที่ 31 (1/2564) เรื่อง Orthognathic and Implant Surgery : Multidisciplinary Approach ระยะเวลา 3 วัน จำนวน 3 คน งบประมาณ 0 บาท
     -นายธเรศ เติมสุขเกษม ตำแหน่งทันตแพทย์ชำนาญการพิเศษ   
     -นส.เกยูร ตุลาการวงศ์ ตำแหน่งทันตแพทย์ชำนาญการ
     -นายธนนท์ชัย ลิมปสวัสดิ์ไพศาล ตำแหน่งทันตแพทย์ชำนาญการ 
10.</t>
    </r>
    <r>
      <rPr>
        <sz val="20"/>
        <color theme="1"/>
        <rFont val="TH SarabunPSK"/>
        <family val="2"/>
      </rPr>
      <t xml:space="preserve"> ฝ่ายการพยาบาล จำนวน 12 โครง บุคลากร 35 คน งบประมาณทั้งสิ้น 1,078,700 บาท
</t>
    </r>
    <r>
      <rPr>
        <b/>
        <sz val="20"/>
        <color rgb="FF00B050"/>
        <rFont val="TH SarabunPSK"/>
        <family val="2"/>
      </rPr>
      <t>ปี 2565</t>
    </r>
    <r>
      <rPr>
        <sz val="20"/>
        <color theme="1"/>
        <rFont val="TH SarabunPSK"/>
        <family val="2"/>
      </rPr>
      <t xml:space="preserve">
</t>
    </r>
    <r>
      <rPr>
        <b/>
        <sz val="20"/>
        <rFont val="TH SarabunPSK"/>
        <family val="2"/>
      </rPr>
      <t xml:space="preserve">2.1 ระยะยาว </t>
    </r>
    <r>
      <rPr>
        <sz val="20"/>
        <rFont val="TH SarabunPSK"/>
        <family val="2"/>
      </rPr>
      <t xml:space="preserve">
</t>
    </r>
    <r>
      <rPr>
        <u/>
        <sz val="20"/>
        <rFont val="TH SarabunPSK"/>
        <family val="2"/>
      </rPr>
      <t>ปริญญาโท</t>
    </r>
    <r>
      <rPr>
        <sz val="20"/>
        <rFont val="TH SarabunPSK"/>
        <family val="2"/>
      </rPr>
      <t xml:space="preserve">
1. หลักสูตรเภสัชศาสตร์มหาบัณฑิต สาขาเภสัชกรรมคลินิก/เภสัชศาสตรต์สังคม และบริหาร หรือสาขาอื่นๆ ที่เกี่ยวข้องทางด้านเภสัชกรรม ณ สถาบันการศึกษาของรัฐ ระยะเวลา 2 ปี งบประมาณ 180,000 บาท จำนวน 1 คน (นายทัศพล เมี่ยงประยูร ตำหน่งเภสัชกรปฏิบัติการ
</t>
    </r>
    <r>
      <rPr>
        <b/>
        <sz val="20"/>
        <rFont val="TH SarabunPSK"/>
        <family val="2"/>
      </rPr>
      <t>2.2 ระยะสั้น</t>
    </r>
    <r>
      <rPr>
        <sz val="20"/>
        <rFont val="TH SarabunPSK"/>
        <family val="2"/>
      </rPr>
      <t xml:space="preserve">
1. The 3rd NCNP-Siriraj Muscle School ระยะเวลา 2 วันค่าใช้จ่ายต่อคนตลอดหลักสูตร (บาท) 3,000 บาท (3,000x1) บาท/คน จำนวน (คน) 1 ตำแหน่งและระดับ นายแพทย์ ระดับปฏิบัติการเชี่ยวชาญ
 2. การฝึกอบรมผู้ช่วยพยาธิแพทย์ในการตรวจสิ่งส่งตรวจทางพยาธิวิทยากายวิภาคด้วยตาเปล่า ระยะเวลา 3 วันค่าใช้จ่ายต่อคนตลอดหลักสูตร (บาท) 8,000 บาท (4,000x2) บาท/คน จำนวน (คน) 2 ตำแหน่งและระดับ นักวิทยาศาสตร์การแพทย์ ระดับปฏิบัติการชำนาญการพิเศษ จพง.วิทยาศาสตร์การแพทย์ ระดับปฏิบัติงานชำนาญงาน
 3. การอบรมระยะสั้น Annual Siriraj Johns Hodkins Cytopathology course ระยะเวลา 2 วันค่าใช้จ่ายต่อคนตลอดหลักสูตร (บาท) 9,000 บาท (3,000x3) บาท/คน จำนวน (คน) 3 ตำแหน่งและระดับ นายแพทย์ ระดับปฏิบัติการ เชี่ยวชาญ  นักเทคนิคการแพทย์ ระดับปฏิบัติการชำนาญการพิเศษ นักวิทยาศาสตร์การแพทย์ ระดับปฏิบัติการชำนาญการพิเศษ จพง.วิทยาศาสตร์การแพทย์ ระดับปฏิบัติงาน ชำนาญงาน
 4. หลักสูตรอบรมบุคลากรทางห้องปฏิบัติการด้านโรคผิวหนัง ระยะเวลา 1 สัปดาห์ค่าใช้จ่ายต่อคนตลอดหลักสูตร (บาท) 5,000 บาท (2,500 x 2) บาท/คน จำนวน (คน) 2 ตำแหน่งและระดับ นักเทคนิคการแพทย์ ระดับ ปฏิบัติการ – ชำนาญการ
 5. อบรมสรีระวิทยาและพยาธิวิทยา Obesity  ระยะเวลา 3 วันค่าใช้จ่ายต่อคนตลอดหลักสูตร (บาท) 6,000 บาท (3,000 x 2) บาท/คน จำนวน (คน) 2 ตำแหน่งและระดับ พยาบาลวิชาชีพ ระดับปฏิบัติการ เชี่ยวชาญ
 6. Update การรักษาโรคเบื้องต้น สำหรับพยาบาลเวชปฏิบัติกบความรอบรู้ด้านสุขภาพ (อบรมฟื้นฟูการพยาบาลเวชปฏิบัติ) ระยะเวลา 5 วันค่าใช้จ่ายต่อคนตลอดหลักสูตร (บาท) 6,800 บาท (6,800 x 1) บาท/คน จำนวน (คน) 1 ตำแหน่งและระดับ พยาบาลวิชาชีพ ระดับปฏิบัติการ เชี่ยวชาญ
 7. การอบรมระยะสั้นงานบริการโลหิตของศูนย์บริการโลหิตแห่งชาติ ระยะเวลา 3 วันค่าใช้จ่ายต่อคนตลอดหลักสูตร (บาท) 1,000 บาท (1,000 x 1) บาท/คน จำนวน (คน) 1 ตำแหน่งและระดับ นักเทคนิคการแพทย์ปฏิบัติการ/ชำนาญการ/ชำนาญการพิเศษ นักวิทยาศาสตร์การแพทย์ปฏิบัติการ
 8. อบรมเชิงปฏิบัติการเวชศาสตร์การธนาคารเลือด ระยะเวลา 4 วันค่าใช้จ่ายต่อคนตลอดหลักสูตร (บาท) 4,500 บาท (4,500 x 1) บาท/คน จำนวน (คน) 1 ตำแหน่งและระดับ นักเทคนิคการแพทย์ปฏิบัติการ/ชำนาญการ/ชำนาญการพิเศษ  นักวิทยาศาสตร์การแพทย์ปฏิบัติการ
 9. ประชุม/อบรม เกี่ยวกับงานห้องสมุด ระยะเวลา 1 วันค่าใช้จ่ายต่อคนตลอดหลักสูตร (บาท) 2,400 บาท (1,200 x 2 ) บาท/คน จำนวน (คน) 2 ตำแหน่งและระดับ บรรณารักษ์ ระดับปฏิบัติการชำนาญการ  เจ้าพนักงานห้องสมุด ระดับปฏิบัติงาน
 10. การวางแผนและการบริหารโครงการอย่างมืออาชีพ ระยะเวลา 5 วันค่าใช้จ่ายต่อคน
ตลอดหลักสูตร (บาท) 9,000 บาท (9,000 x 1) บาท/คน จำนวน (คน) 1 ตำแหน่งและระดับ นักวิเคราะห์นโยบายและแผนปฏิบัติการ 
 11. หลักสูตร ศิลปะการพัฒนาหัวหน้างานเพื่อเพิ่มประสิทธิภาพในการทำงาน ระยะเวลา 2 วันค่าใช้จ่ายต่อคนตลอดหลักสูตร (บาท) 31,000 บาท (6,200 x 5) บาท/คน จำนวน (คน) 5 ตำแหน่งและระดับ นักจัดการงานทั่วไปปฏิบัติการ นักวิเคราะห์นโยบายและแผนปฏิบัติงาน  บรรณารักษ์ปฏิบัติการ นักวิชาการ​เวชสถิติ​ปฏิบัติการ เจ้าพนักงานธุรการชำนาญงาน
 12. ยุทธศาสตร์และการจัดการเชิงกลยุทธ์ภาครัฐยุค 4.0 ระยะเวลา 2 วันค่าใช้จ่ายต่อคน
ตลอดหลักสูตร (บาท) 11,600 บาท (5,800 x 2) บาท/คน จำนวน (คน) 2 ตำแหน่งและระดับ นักวิเคราะห์นโยบายและแผนปฏิบัติการ เจ้าพนักงานธุรการชำนาญงาน 
 13. การจัดทำแผนภาพอนาคตเพื่อการวางแผนกลยุทธ์องค์การ ระยะเวลา 3 วันค่าใช้จ่ายต่อคน
ตลอดหลักสูตร (บาท) 15,000 บาท (7,500 x 2) บาท/คน จำนวน (คน) 2 ตำแหน่งและระดับ นักวิเคราะห์นโยบายและแผนปฏิบัติการ  เจ้าพนักงานธุรการชำนาญงาน 
 14. การสร้างภาพ Infographic ด้วย Microsoft Power Point ระยะเวลา 2 วันค่าใช้จ่ายต่อคน
ตลอดหลักสูตร (บาท) 4,000 บาท (4,000 x 1) บาท/คน จำนวน (คน) 1 ตำแหน่งและระดับ เจ้าพนักงานธุรการชำนาญงาน
 15. อบรมเชิงปฏิบัติการเกี่ยวกับมาตรฐานการให้รหัสโรคและหัตการ (Advance ICD-10) ระยะเวลา 5 วันค่าใช้จ่ายต่อคนตลอดหลักสูตร (บาท) 22,500 บาท (4,500 x 5) บาท/คน จำนวน (คน) 5 ตำแหน่งและระดับ นายแพทย์ ระดับปฏิบัติการเชี่ยวชาญ พยาบาลวิชาชีพ ระดับปฏิบัติการ ชำนาญการพิเศษ นักวิชาการเวชสถิติ ระดับปฏิบัติการ ชำนาญการ  เจ้าพนักงานเวชสถิติระดับชำนาญงาน
 16. อบรม/ประชุม เกี่ยวกับการจัดทำคู่มือการปฏิบัติงาน (WORK Manual) การจัดการความรู้เพื่อพัฒนาความก้าวหน้าในสายอาชีพของบุคลากรและเพิ่มประสิทธิภาพของกระบวนการทำงาน  ระยะเวลา 2 วันค่าใช้จ่ายต่อคนตลอดหลักสูตร (บาท) 15,000 บาท (3,000X5) บาท/คน จำนวน (คน) 5 ตำแหน่งและระดับ นายแพทย์ ระดับชำนาญการพิเศษ เชี่ยวชาญ
นักจัดการงานทั่วไป ระดับปฏิบัติการชำนาญการ นักทรัพยากรบุคคล ระดับปฏิบัติการชำนาญการ เจ้าพนักงานธุรการ ระดับปฏิบัติการชำนาญงาน 
 17. อบรม/ประชุม เกี่ยวกับการบริหารทรัพยากร ระยะเวลา 2 วันค่าใช้จ่ายต่อคนตลอดหลักสูตร (บาท) 24,000 บาท (4,800X5) บาท/คน (ค่าประมาณการ) จำนวน (คน) 5 ตำแหน่งและระดับ นายแพทย์ ระดับชำนาญการพิเศษเชี่ยวชาญ นักจัดการงานทั่วไป ระดับปฏิบัติการชำนาญการ  นักทรัพยากรบุคคล ระดับปฏิบัติการชำนาญการ เจ้าพนักงานธุรการ ระดับปฏิบัติการชำนาญงาน
 18. อบรม/ประชุม เกี่ยวกับการพัฒนาทรัพยากรมนุษย์ในองค์กร ระยะเวลา 3 วันค่าใช้จ่ายต่อคนตลอดหลักสูตร (บาท) 38,500 บาท (7,700X5) บาท/คน จำนวน (คน) 5 ตำแหน่งและระดับ นายแพทย์ ระดับชำนาญการพิเศษเชี่ยวชาญ นักจัดการงานทั่วไป ระดับปฏิบัติการชำนาญการ
นักทรัพยากรบุคคล ระดับปฏิบัติการชำนาญการ เจ้าพนักงานธุรการ ระดับปฏิบัติการชำนาญงาน
 19. อบรม/ประชุม หลักสูตรประกาศนียบัตร สาขา ผู้บริหารระดับต้น ระยะเวลา 3 วันค่าใช้จ่ายต่อคนตลอดหลักสูตร (บาท) 175,000 บาท (35,000X5) บาท/คน จำนวน (คน) 5 ตำแหน่งและระดับ นายแพทย์ ระดับชำนาญการเชี่ยวชาญ  ทันตแพทย์ ระดับชำนาญการ ชำนาญการพิเศษ  นักเทคนิคการแพทย์ ระดับชำนาญการเชี่ยวชาญ เภสัชกร ระดับชำนาญการ เชี่ยวชาญ
พยาบาลวิชาชีพ ระดับชำนาญการ ชำนาญการพิเศษ 
 20. อบรม/ประชุม/สัมมนาเชิงวิชาการประจำปี/การบริหารจัดการระบบสิ่งสนับสนุนในโรงพยาบาล/ด้านเครื่องมือแพทย์/ ระยะเวลา 2 วันค่าใช้จ่ายต่อคนตลอดหลักสูตร (บาท) 19,000 บาท (3,800X5) บาท/คน จำนวน (คน) 5 ตำแหน่งและระดับ นายแพทย์ ระดับชำนาญการ เชี่ยวชาญ นักจัดการงานทั่วไป ระดับ ชำนาญการพิเศษ เชี่ยวชาญ พยาบาลวิชาชีพ ระดับชำนาญการ ชำนาญการพิเศษ นายช่างเทคนิค ระดับอาวุโส
 21. ประชุม/อบรม เกี่ยวกับการฟื้นฟูความรู้สาธารณสุข ระยะเวลา 3 วันค่าใช้จ่ายต่อคน
ตลอดหลักสูตร (บาท) 6,000 บาท(3,000 x 2) บาท/คน จำนวน (คน) 2 ตำแหน่งและระดับ นักวิชาการสาธารณสุขปฏิบัติการ นักวิชาการสุขาภิบาลปฏิบัติการ
 22. ประชุมวิชาการพยาธิวิทยานานาชาติประจำปี (IAP) ระยะเวลา 3 วันค่าใช้จ่ายต่อคน
ตลอดหลักสูตร (บาท) 6,000 บาท (3,000x2) บาท/คน จำนวน (คน) 2 ตำแหน่งและระดับ นายแพทย์ ระดับปฏิบัติการ-เชี่ยวชาญ
 23. การประชุมฟื้นฟูวิชาการพยาธิกายวิภาคแก่โรงพยาบาลเครือข่าย ระยะเวลา 3 วันค่าใช้จ่ายต่อคนตลอดหลักสูตร (บาท) 22,000 บาท (5,500x4) บาท/คน จำนวน (คน) 4 ตำแหน่งและระดับ นักวิทยาศาสตร์การแพทย์ ระดับปฏิบัติการ-ชำนาญการพิเศษ จพง.วิทยาศาสตร์การแพทย์ ระดับปฏิบัติงาน-ชำนาญงาน
 24. การประชุมวิชาการไทย-ญี่ปุ่นเรื่องเซลล์วิทยาวินิจฉัย ระยะเวลา 3 วันค่าใช้จ่ายต่อคนตลอดหลักสูตร (บาท) 22,000 บาท (5,500x4) บาท/คน จำนวน (คน) 4 ตำแหน่งและระดับ นายแพทย์ ระดับปฏิบัติการ - เชี่ยวชาญ นักเทคนิคการแพทย์ ระดับปฏิบัติการ-ชำนาญการพิเศษ         นักวิทยาศาสตร์การแพทย์ ระดับปฏิบัติการ-ชำนาญการพิเศษ จพง.วิทยาศาสตร์การแพทย์ ระดับปฏิบัติงาน - ชำนาญงาน
 25. การประชุมวิชาการประจำปีทางเทคนิคการแพทย์ ระยะเวลา 4 วันค่าใช้จ่ายต่อคน
ตลอดหลักสูตร (บาท) 15,000 บาท (15,000x1) บาท/คน จำนวน (คน) 1 ตำแหน่งและระดับ นักเทคนิคการแพทย์ ระดับปฏิบัติการ-ชำนาญการพิเศษ
 26. ประชุมสมาคมทันตแพทย์จัดฟันแห่งประเทศไทย ปีละ 2 ครั้ง ระยะเวลา 2 วันค่าใช้จ่ายต่อคนตลอดหลักสูตร (บาท) 14,000 บาท (7,000 x 2 ) บาท/คน จำนวน (คน) 2 ตำแหน่งและระดับ ทันตแพทย์ ระดับปฏิบัติการ - เชี่ยวชาญ
 27. ประชุมวิชาการสมาคมทันตกรรมเด็กแห่งประเทศไทย ปีละ1 – 2 ครั้ง ระยะเวลา 3 วันค่าใช้จ่ายต่อคนตลอดหลักสูตร (บาท) 11,600 บาท (5,800 x 2) บาท/คน จำนวน (คน) 2 ตำแหน่งและระดับ ทันตแพทย์ ระดับปฏิบัติการ - เชี่ยวชาญ
 28. ประชุมโครงการพัฒนาบุคลากรการแพทย์ระยะสั้น ระยะเวลา 3 วันค่าใช้จ่ายต่อคน
ตลอดหลักสูตร (บาท) 3,500 บาท (3,500 x 1) บาท/คน จำนวน (คน) 1 ตำแหน่งและระดับ ทันตแพทย์ ระดับปฏิบัติการ - เชี่ยวชาญ
 29. ประชุมสมาคมศัลยศาสตร์ช่องปาก และแม็กซิลโลเฟเชียลแห่งประเทศไทย ระยะเวลา 3 วันค่าใช้จ่ายต่อคนตลอดหลักสูตร (บาท) 57,000 บาท (9,500 x 6) บาท/คน จำนวน (คน) 6 ตำแหน่งและระดับ ทันตแพทย์ ระดับปฏิบัติการ - เชี่ยวชาญ
 30. ประชุมวิชาการทันตกรรมรากเทียมแห่งประเทศไทย ระยะเวลา 2 วันค่าใช้จ่ายต่อคน
ตลอดหลักสูตร (บาท) 13,500 บาท (4,500 x 3) บาท/คน จำนวน (คน) 3 ตำแหน่งและระดับ ทันตแพทย์ ระดับปฏิบัติการ - เชี่ยวชาญ
 31. ประชุมวิชาการทันตกรรมรากเทียมนานาชาติ ระยะเวลา 3 วันค่าใช้จ่ายต่อคนตลอดหลักสูตร (บาท) 28,500 บาท (9,500 x 3) บาท/คน จำนวน (คน) 3 ตำแหน่งและระดับ ทันตแพทย์ ระดับปฏิบัติการ - เชี่ยวชาญ
 32. ประชุมวิชาการ โรงพยาบาลชลบุรี ระยะเวลา 5ค่าใช้จ่ายต่อคนตลอดหลักสูตร (บาท) 5,000 บาท (5,000 x 1) บาท/คน จำนวน (คน) 1 ตำแหน่งและระดับ ทันตแพทย์ ระดับปฏิบัติการ - เชี่ยวชาญ
 33. ประชุมวิชาการชมรมทันตแพทย์ศัลยกรรมช่องปากภาคใต้ ระยะเวลา 3 วันค่าใช้จ่ายต่อคน
ตลอดหลักสูตร (บาท) 4,000 บาท (4,000 x 1) บาท/คน จำนวน (คน) 1 ตำแหน่งและระดับ ทันตแพทย์ ระดับปฏิบัติการ - เชี่ยวชาญ
 34. ประชุมวิชาการสมาคมทันตกรรม ประดิษฐ์ไทย ปีละ 2 ครั้ง ระยะเวลา 1 – 2 วันค่าใช้จ่ายต่อคนตลอดหลักสูตร (บาท) 18,000  บาท (4,500 x 4) บาท/คน จำนวน (คน) 4 ตำแหน่งและระดับ ทันตแพทย์ ระดับปฏิบัติการ - เชี่ยวชาญ
 35. ประชุมวิชาการชมรมเอ็นโดดอน-ติกส์แห่งประเทศไทย ปีละ 2 ครั้ง ระยะเวลา 2 วันค่าใช้จ่ายต่อคนตลอดหลักสูตร (บาท) 22,000 บาท (5,500 x 4) บาท/คน จำนวน (คน) 4 ตำแหน่งและระดับ ทันตแพทย์ ระดับปฏิบัติการ - เชี่ยวชาญ
 36. ประชุมวิชาการสมาคมปริทันตวิทยาแห่งประเทศไทย ปีละ 1 – 2 ครั้ง ระยะเวลา 2 วันค่าใช้จ่ายต่อคนตลอดหลักสูตร (บาท) 27,500 บาท (5,500 x 5) บาท/คน จำนวน (คน) 5 ตำแหน่งและระดับ ทันตแพทย์ ระดับปฏิบัติการ - เชี่ยวชาญ
 37. ประชุมวิชาการทันตแพทยสมาคมแห่งประเทศไทย ปีละ 2 ครั้ง ระยะเวลา 3 วันค่าใช้จ่ายต่อคนตลอดหลักสูตร (บาท) 12,000 บาท (2,000 x 6) บาท/คน จำนวน (คน) 6 ตำแหน่งและระดับ ทันตแพทย์ ระดับปฏิบัติการ - เชี่ยวชาญ
 38. ประชุมวิชาการราชวิทยาลัย ระยะเวลา 3 วันค่าใช้จ่ายต่อคนตลอดหลักสูตร (บาท) 18,000 บาท (6,000 x 3) บาท/คน จำนวน (คน) 3 ตำแหน่งและระดับ ทันตแพทย์ ระดับปฏิบัติการ - เชี่ยวชาญ
 39. ประชุมวิชาการชมรมรอย โรคช่องปากแห่งประเทศไทย ระยะเวลา 1 วันค่าใช้จ่ายต่อคน
ตลอดหลักสูตร (บาท) 5,000 บาท (2,500 x 2) บาท/คน จำนวน (คน) 2 ตำแหน่งและระดับ ทันตแพทย์ ระดับปฏิบัติการ - เชี่ยวชาญ
 40. ประชุมวิชาการกองทันตกรรมโรงพยาบาลพระมงกุฎ ปีละ 2 ครั้ง ระยะเวลา 1 วันค่าใช้จ่ายต่อคนตลอดหลักสูตร (บาท) 8,000 บาท (2,000 x 4) บาท/คน จำนวน (คน) 4 ตำแหน่งและระดับ ทันตแพทย์ ระดับปฏิบัติการ - เชี่ยวชาญ
 41.ประชุมวิชาการทางทันตกรรมปีละ 1 – 2 ครั้ง ระยะเวลา 2 วันค่าใช้จ่ายต่อคนตลอดหลักสูตร (บาท) 14,000 บาท (3,500 x 4) บาท/คน จำนวน (คน) 4 ตำแหน่งและระดับ ทันตแพทย์ ระดับปฏิบัติการ - เชี่ยวชาญ
 42. ประชุมวิชาการ หน่วยการศึกษาต่อเนื่อง คณะทันตแพทยศาสตร์ มหาวิทยาลัยเชียงใหม่ ระยะเวลา 3 วันค่าใช้จ่ายต่อคนตลอดหลักสูตร (บาท) 2,000 บาท (2,000 x 1) บาท/คน จำนวน (คน) 1 ตำแหน่งและระดับ ทันตแพทย์ ระดับปฏิบัติการ - เชี่ยวชาญ
 43. ประชุมวิชาการทันตกรรมประจำปี ระยะเวลา 1 วันค่าใช้จ่ายต่อคน
ตลอดหลักสูตร (บาท) 2,000 บาท (1,000 x 2) บาท/คน จำนวน (คน) 2 ตำแหน่งและระดับ ทันตแพทย์ ระดับปฏิบัติการ - เชี่ยวชาญ
 44.ประชุมวิชาการบริษัทกรุงเทพ-ดุสิตเวชการ ระยะเวลา 2 วันค่าใช้จ่ายต่อคนตลอดหลักสูตร (บาท) 2,000 บาท (1,000 x 2) บาท/คน จำนวน (คน) 2 ตำแหน่งและระดับ ทันตแพทย์ ระดับปฏิบัติการ - เชี่ยวชาญ
 45.ประชุมวิชาการโรงพยาบาลรามาธิบดี ระยะเวลา 1 วันค่าใช้จ่ายต่อคนตลอดหลักสูตร (บาท) 3,000 บาท (1,500 x 2) บาท/คน จำนวน (คน) 2 ตำแหน่งและระดับ ทันตแพทย์ ระดับปฏิบัติการ - เชี่ยวชาญ
 46. ประชุมวิชาการสถาบันทันตกรรม ระยะเวลา 2 วันค่าใช้จ่ายต่อคนตลอดหลักสูตร (บาท) 9,000 บาท (3,000 x 3) บาท/คน จำนวน (คน) 3 ตำแหน่งและระดับ ทันตแพทย์ ระดับปฏิบัติการ - เชี่ยวชาญ
 47.ประชุมวิชาการประจำปี ผู้ช่วยทันตแพทย์ ระยะเวลา 3 วันค่าใช้จ่ายต่อคนตลอดหลักสูตร (บาท) 7,500 บาท (2,500 x 3) บาท/คน จำนวน (คน) 3 ตำแหน่งและระดับ ผู้ช่วยทันตแพทย์ ระดับปฏิบัติงาน - ชำนาญงาน
 48.ประชุมวิชาการประจำปี ผู้ช่วยทันตแพทย์ ระยะเวลา 3 วันค่าใช้จ่ายต่อคนตลอดหลักสูตร (บาท) 5,000 บาท (2,500 x2) บาท/คน จำนวน (คน) 2 ตำแหน่งและระดับ ผู้ช่วยทันตแพทย์ ระดับปฏิบัติงาน - ชำนาญงาน
 49.ประชุมวิชาการประจำปี เทคนิคการแพทย์ ระยะเวลา 5 วันค่าใช้จ่ายต่อคนตลอดหลักสูตร (บาท) 20,000 บาท (5,000 x 4) บาท/คน จำนวน (คน) 4 ตำแหน่งและระดับ นักเทคนิคการแพทย์ ระดับ ปฏิบัติการ – ชำนาญการพิเศษ
 50.ประชุมวิชาการสมาคมเทคนิคการแพทย์ (AMTT)  ระยะเวลา 4 วันค่าใช้จ่ายต่อคนตลอดหลักสูตร (บาท) 5,000 บาท (5,000 x 1) บาท/คน จำนวน (คน) 1 ตำแหน่งและระดับ นักเทคนิคการแพทย์ ระดับปฏิบัติการ-ชำนาญการพิเศษ
 51.การประชุมวิชาการงานบริการโลหิตระดับชาติ ระยะเวลา 4 วันค่าใช้จ่ายต่อคนตลอดหลักสูตร (บาท) 3,600 บาท (1,800 x 2) บาท/คน จำนวน (คน) 2 ตำแหน่งและระดับ นายแพทย์ ระดับชำนาญการ-ชำนาญการพิเศษ นักเทคนิคการแพทย์ ระดับปฏิบัติการ-ชำนาญการพิเศษ นักวิทยาศาสตร์การแพทย์ปฏิบัติการ
 52.ประชุมวิชาการธนาคารเลือด ระยะเวลา 2 วันค่าใช้จ่ายต่อคนตลอดหลักสูตร (บาท) 2,000 บาท (2,000 x 1) บาท/คน จำนวน (คน) 1 ตำแหน่งและระดับ นักเทคนิคการแพทย์ ระดับปฏิบัติการ- ชำนาญการพิเศษ นักวิทยาศาสตร์การแพทย์ปฏิบัติการ 
53.ประชุมวิชาการประจำปีคณะเทคนิคการแพทย์ ระยะเวลา 3 วันค่าใช้จ่ายต่อคนตลอดหลักสูตร (บาท) 4,000 บาท (4,000 x 1) บาท/คน จำนวน (คน) 1 ตำแหน่งและระดับ นักเทคนิคการแพทย์ ระดับปฏิบัติการ -ชำนาญการพิเศษ นักวิทยาศาสตร์การแพทย์ ระดับปฏิบัติการ
 54.ประชุมวิชาการสมาคมนักจิตวิทยาคลินิก ระยะเวลา 3 วันค่าใช้จ่ายต่อคนตลอดหลักสูตร (บาท) 8,000 บาท (4,000 x 2 ) บาท/คน จำนวน (คน) 2 ตำแหน่งและระดับ นักจิตวิทยาคลินิกปฏิบัติการ
 55.ประชุมวิชาการด้านจิตเวช/จิตวิทยา/สุขภาพจิต ระยะเวลา 2 วันค่าใช้จ่ายต่อคนตลอดหลักสูตร (บาท) 7,000 บาท (3,500 x 2 ) บาท/คน จำนวน (คน) 2 ตำแหน่งและระดับ นักจิตวิทยาคลินิกปฏิบัติการ
 56.ประชุมวิชาการด้านการบำบัด/ การให้การปรึกษาทางด้านจิตเวช/จิตวิทยา/สุขภาพจิต ระยะเวลา 2 วันค่าใช้จ่ายต่อคนตลอดหลักสูตร (บาท) 5,600 บาท (2,800 x 2 ) บาท/คน จำนวน (คน) 2 ตำแหน่งและระดับ นักจิตวิทยาคลินิกปฏิบัติการ
 57.ประชุมประจำปีของนักบริหารสาธารณสุข ระยะเวลา 5 วันค่าใช้จ่ายต่อคนตลอดหลักสูตร (บาท) 15,000 บาท (3,000 x 5) บาท/คน จำนวน (คน) 5 ตำแหน่งและระดับ นายแพทย์ ระดับชำนาญการพิเศษ-เชี่ยวชาญ นักวิชาการคอมพิวเตอร์ปฏิบัติการ เจ้าพนักงานเวชสถิติชำนาญงาน       
 58.การประชุมการและการประชุมและการประชุมสามัญประจำปี ระยะเวลา 3 วันค่าใช้จ่ายต่อคนตลอดหลักสูตร (บาท) 15,000 บาท (5,000 x 3) บาท/คน จำนวน (คน) 3 ตำแหน่งและระดับ นักเวชศาสตร์การสื่อความหมายปฏิบัติการ
 59.การประชุมวิชาการ/ประชุมเชิงปฏิบัติการ/อบรมวิชาการ /อบรมเชิงปฏิบัติการ หลักสูตรด้านเภสัชวิทยา (Pharmacotherapy) หรือ ด้านการบริบาลทางเภสัชกรรม (Pharmaceutical care) ระยะเวลา 5 วันค่าใช้จ่ายต่อคนตลอดหลักสูตร (บาท) 180,000 บาท (6,000 x 30) บาท/คน จำนวน (คน) 30 ตำแหน่งและระดับ เภสัชกร ระดับปฏิบัติการ - เชี่ยวชาญ
 60.การประชุมวิชาการ/ประชุม เชิงปฏิบัติการ/อบรมวิชาการ/อบรมเชิงปฏิบัติการหลักสูตรด้านการประเมินและติดตามอาการไม่พึงประสงค์จากการใช้ยา ระยะเวลา 5 วันค่าใช้จ่ายต่อคน
ตลอดหลักสูตร (บาท) 30,000 บาท (7,500 x 4) บาท/คน จำนวน (คน) 4 ตำแหน่งและระดับ เภสัชกร ระดับปฏิบัติการ - เชี่ยวชาญ
 61.การประชุมวิชาการ/ประชุมเชิงปฏิบัติการ/อบรมวิชาการ/อบรมเชิงปฏิบัติการ หลักสูตรด้านโรคติดเชื้อ ระยะเวลา 5 วันค่าใช้จ่ายต่อคนตลอดหลักสูตร (บาท) 48,000 บาท (6,000 x 8) บาท/คน จำนวน (คน) 8 ตำแหน่งและระดับ เภสัชกร ระดับปฏิบัติการ - เชี่ยวชาญ
 62.การประชุมวิชาการ/ประชุมเชิงปฏิบัติการ/อบรมวิชาการ/อบรมเชิงปฏิบัติการ หลักสูตรด้านการวิจัย ระยะเวลา 3 วันค่าใช้จ่ายต่อคนตลอดหลักสูตร (บาท) 20,000 บาท (5,000 x 4) บาท/คน จำนวน (คน) 4 ตำแหน่งและระดับ เภสัชกร ระดับปฏิบัติการ - เชี่ยวชาญ
 63.การประชุมวิชาการ/ประชุมเชิงปฏิบัติการ/อบรมวิชาการ/อบรมเชิงปฏิบัติการหลักสูตรด้านการบริหารเวชภัณฑ์ ระยะเวลา 3 วันค่าใช้จ่ายต่อคนตลอดหลักสูตร (บาท) 23,400 บาท              (3,900 x 6) บาท/คน จำนวน (คน) 6 ตำแหน่งและระดับ เภสัชกร ระดับปฏิบัติการ - เชี่ยวชาญ เจ้าพนักงานเภสัชกรรม ระดับปฏิบัติงาน - ชำนาญงาน
 64.การประชุมวิชาการ/ประชุม เชิงปฏิบัติการ/อบรมวิชาการ/อบรมเชิงปฏิบัติการ หลักสูตรด้านกฎหมายที่เกี่ยวข้องกับการปฏิบัติงานด้านสาธารณสุข ระยะเวลา 5 วันค่าใช้จ่ายต่อคน
ตลอดหลักสูตร (บาท) 24,000 บาท (6,000 x 4) บาท/คน จำนวน (คน) 4 ตำแหน่งและระดับ เภสัชกร ระดับปฏิบัติการ- เชี่ยวชาญ
 65.การประชุมวิชาการ/ประชุมเชิงปฏิบัติการ/อบรมวิชาการ/อบรมเชิงปฏิบัติการ หลักสูตรด้านการควบคุมคุณภาพผลิตภัณฑ์ ระยะเวลา 2 วันค่าใช้จ่ายต่อคนตลอดหลักสูตร (บาท) 16,500 บาท (5,500 x 3) บาท/คน จำนวน (คน) 3 ตำแหน่งและระดับ เภสัชกร ระดับปฏิบัติการ- เชี่ยวชาญ
 66.การประชุมวิชาการ/ประชุมเชิงปฏิบัติการ/อบรมวิชาการ/อบรมเชิงปฏิบัติการ หลักสูตรด้านเภสัชพันธุศาสตร์ (Pharmacogenomics) ระยะเวลา 2 วันค่าใช้จ่ายต่อคนตลอดหลักสูตร (บาท) 5,600 บาท(2,800 x2) บาท/คน จำนวน (คน) 2 ตำแหน่งและระดับ เภสัชกร ระดับปฏิบัติการ- เชี่ยวชาญ
 67.การประชุมวิชาการ/ประชุมเชิงปฏิบัติการ/ อบรมวิชาการ/อบรมเชิงปฏิบัติการ หลักสูตรพัฒนาศักยภาพเจ้าพนักงานเภสัชกรรม ระยะเวลา 3 วันค่าใช้จ่ายต่อคนตลอดหลักสูตร (บาท) 40,800 บาท (3,400 x12) บาท/คน จำนวน (คน) 12 ตำแหน่งและระดับ เจ้าพนักงานเภสัชกรรม ระดับปฏิบัติงาน - ชำนาญงาน
68. </t>
    </r>
    <r>
      <rPr>
        <sz val="20"/>
        <color theme="1"/>
        <rFont val="TH SarabunPSK"/>
        <family val="2"/>
      </rPr>
      <t xml:space="preserve">ฝ่ายการพยาบาล 20 โครงการบุคลากร 321 คน งบประมาณทั้งสิ้น 3,588,000 บาท
</t>
    </r>
    <r>
      <rPr>
        <b/>
        <sz val="20"/>
        <color rgb="FF00B050"/>
        <rFont val="TH SarabunPSK"/>
        <family val="2"/>
      </rPr>
      <t>ปี 2566</t>
    </r>
    <r>
      <rPr>
        <sz val="20"/>
        <color theme="1"/>
        <rFont val="TH SarabunPSK"/>
        <family val="2"/>
      </rPr>
      <t xml:space="preserve">
</t>
    </r>
    <r>
      <rPr>
        <b/>
        <sz val="20"/>
        <color theme="1"/>
        <rFont val="TH SarabunPSK"/>
        <family val="2"/>
      </rPr>
      <t>2.1 ระยะยาว</t>
    </r>
    <r>
      <rPr>
        <sz val="20"/>
        <color theme="1"/>
        <rFont val="TH SarabunPSK"/>
        <family val="2"/>
      </rPr>
      <t xml:space="preserve">
</t>
    </r>
    <r>
      <rPr>
        <u/>
        <sz val="20"/>
        <color theme="1"/>
        <rFont val="TH SarabunPSK"/>
        <family val="2"/>
      </rPr>
      <t>ปริญญาโท</t>
    </r>
    <r>
      <rPr>
        <sz val="20"/>
        <color theme="1"/>
        <rFont val="TH SarabunPSK"/>
        <family val="2"/>
      </rPr>
      <t xml:space="preserve">
1. หลักสูตรเภสัชศาสตรมหาบัณฑิต สาขาวิชาเภสัชกรรมคลินิกหลักสูตรทั่วไป หรือหลักสูตรนานาชาติ ณ สถาบันการศึกษาของรัฐ ระยะเวลา 2 ปี งบประมาณ 180,000 บาท (ตลอดหลักสูตร จำนวน 1 คน (น.ส.สิริพร เกียรติปรุงเวช) ตำแหน่งเภสัชกรระดับปฏิบัติการ-ชำนาญการพิเศษ
</t>
    </r>
    <r>
      <rPr>
        <u/>
        <sz val="20"/>
        <color theme="1"/>
        <rFont val="TH SarabunPSK"/>
        <family val="2"/>
      </rPr>
      <t>ไม่มีการไป ตปท.</t>
    </r>
    <r>
      <rPr>
        <sz val="20"/>
        <color theme="1"/>
        <rFont val="TH SarabunPSK"/>
        <family val="2"/>
      </rPr>
      <t xml:space="preserve">
2. หลักสูตรด้านการบริบาลทางเภสัชกรรมด้านโรคติดเชื้อ ณ สถาบันการศึกษาของรัฐ งบประมาณ 30,000 บาท จำนวน 1 คน (น.ส.เมธาวี หาญสิทธานนท์) ตำแหน่งเภสัชกรปฏิบัติการ-ชำนาญการพิเศษ
</t>
    </r>
    <r>
      <rPr>
        <u/>
        <sz val="20"/>
        <color theme="1"/>
        <rFont val="TH SarabunPSK"/>
        <family val="2"/>
      </rPr>
      <t>มีไป ตปท.</t>
    </r>
    <r>
      <rPr>
        <sz val="20"/>
        <color theme="1"/>
        <rFont val="TH SarabunPSK"/>
        <family val="2"/>
      </rPr>
      <t xml:space="preserve">
3. หลักสูตรประกาศนียบัตรการบริหาร รพ. 65 วัน งบประมาณ 170,000 บาท จำนวน 1 คน ตำแหน่งนายแพทย์พยาบาลวิชาชีพและตำแหน่งอื่นที่เกี่ยวข้องระดับปฏิบัติการ-ชำนาญการพิเศษ
4.หลักสูตรประกาศนียบัตรการบริหารระบบสารสนเทศทางการแพทย์ 65 วัน งบประมาณ 170,000 บาท จำนวน 1 คน ตำแหน่ง นายแพทย์ พยาบาลวิชาชีพ และตำแหน่งอื่นที่เกี่ยวข้อง ระดับปฏิบัติการ-ชำนาญการพิเศษ
</t>
    </r>
    <r>
      <rPr>
        <b/>
        <sz val="20"/>
        <rFont val="TH SarabunPSK"/>
        <family val="2"/>
      </rPr>
      <t>2.2 ระยะสั้น</t>
    </r>
    <r>
      <rPr>
        <sz val="20"/>
        <color rgb="FFFF0000"/>
        <rFont val="TH SarabunPSK"/>
        <family val="2"/>
      </rPr>
      <t xml:space="preserve">
</t>
    </r>
    <r>
      <rPr>
        <sz val="20"/>
        <rFont val="TH SarabunPSK"/>
        <family val="2"/>
      </rPr>
      <t xml:space="preserve">1. การประชุมวิชาการ/ประชุมเชิงปฏิบัติการ/อบรมวิชาการ/อบรมเชิงปฏิบัติการ หลักสูตรด้านเภสัชวิทยา (Pharmacotherapy) หรือ ด้านการบริบาลทางเภสัชกรรม (Pharmaceutical care) ระยะเวลา 5 วัน จำนวน 30 คน งบประมาณ 180,000 บาท
 2. การประชุมวิชาการ/ประชุมเชิงปฏิบัติการ/อบรมวิชาการ/อบรมเชิงปฏิบัติการหลักสูตร ด้านการประเมินและติดตามอาการไม่พึงประสงค์จากการใช้ยา ระยะเวลา 5 วัน จำนวน 4 คน  งบประมาณ 24,000 บาท (6,000 บาท/คน)
 3. การประชุมวิชาการ/ประชุมเชิงปฏิบัติการ/อบรมวิชาการ/อบรมเชิงปฏิบัติการหลักสูตรด้านโรคติดเชื้อ  ระยะเวลา 5 วัน จำนวน 4 คน งบประมาณ 24,000 บาท (6,000 บาท/คน)
 4. การประชุมวิชาการ/ประชุมเชิงปฏิบัติการ/อบรมวิชาการ/อบรมเชิงปฏิบัติการหลักสูตรด้านการบริหารเวชภัณฑ์  ระยะเวลา 4 วัน จำนวน 4 คน งบประมาณ 28,000 บาท (7,000 บาท/คน)
 5. การประชุมวิชาการ/ประชุมเชิงปฏิบัติการ/อบรมวิชาการ/อบรมเชิงปฏิบัติการหลักสูตรด้านกฎหมายที่เกี่ยวข้องกับการปฏิบัติงานด้านสาธารณสุข ระยะเวลา 5 วัน จำนวน 4 คนงบประมาณ 24,000 บาท (6,000 บาท/คน)
6. การประชุมวิชาการ/ประชุมเชิงปฏิบัติการ/อบรมวิชาการ/อบรมเชิงปฏิบัติการหลักสูตรด้านการควบคุมคุณภาพผลิตภัณฑ์ 2 ระยะเวลา 3 วัน จำนวน 3 คน งบประมาณ 13,500 บาท (4,500 บาท/คน)
7. การประชุมวิชาการ/ประชุมเชิงปฏิบัติการ/อบรมวิชาการ/อบรมเชิงปฏิบัติการหลักสูตรด้านเภสัชพันธุศาสตร์ (Pharmacogenomics) ระยะเวลา 2 วัน จำนวน 2 คน งบประมาณ 5,600 บาท (2,800 บาท/คน)
 8. การประชุมวิชาการ/ประชุมเชิงปฏิบัติการ/อบรมวิชาการ/อบรมเชิงปฏิบัติการหลักสูตรพัฒนาศักยภาพเจ้าพนักงานเภสัชกรรม ระยะเวลา 3 วัน จำนวน 12 คน งบประมาณ 40,800 บาท (3,400 บาท/คน)
 9. ประชุมสมาคมทันตแพทย์จัดฟันแห่งประเทศไทย ปีละ 2 ครั้ง ระยะเวลา 2 วัน จำนวน 2 คน  งบประมาณ 14,000 บาท (7,000 บาท/คน)
 10. ประชุมโครงการพัฒนาบุคลากรการแพทย์ระยะสั้น ระยะเวลา 3 วัน จำนวน 1 คน งบประมาณ 3,500 บาท 
 11. ประชุมสมาคมศัลยศาสตร์ช่องปาก และแม็กซิลโลเฟเชียลแห่งประเทศไทย ระยะเวลา 1 วัน จำนวน 3 คน งบประมาณ 6,600 บาท (2,200 บาท/คน)
 12. ประชุมสมาคมศัลยศาสตร์ช่องปาก และแม็กซิลโลเฟเชียลแห่งประเทศไทย ระยะเวลา 3 วัน จำนวน 3 คน  งบประมาณ 28,500 บาท (9,500 บาท/คน)
 13. ประชุมวิชาการทันตกรรมรากเทียมแห่งประเทศไทย ระยะเวลา 2 วัน จำนวน 3 คน  งบประมาณ 13,500 บาท (4,500 บาท/คน)
 14. ประชุมวิชาการทันตกรรมรากเทียมนานาชาติ  ระยะเวลา 3 วัน จำนวน 3 คน งบประมาณ 28,500 บาท (9,500 บาท/คน)
 15. ประชุมวิชาการสมาคมทันตกรรมประดิษฐ์ไทย ปีละ 2 ครั้ง ระยะเวลา 2 วัน จำนวน 4 คน งบประมาณ 18,000 บาท (4,500 บาท/คน)
 16. ประชุมวิชาการชมรมเอ็นโดดอนติกส์แห่งประเทศไทย ปีละ 2 ครั้ง ระยะเวลา 2 วัน จำนวน 4 คน งบประมาณ 22,000 บาท (5,500 บาท/คน)
 17. ประชุมวิชาการสมาคมปริทันตวิทยาแห่งประเทศไทย ปีละ 1 – 2 ครั้ง ระยะเวลา 2 วัน จำนวน 5 คน งบประมาณ 27,500 บาท (5,500 บาท/คน)
 18. ประชุมวิชาการทันตแพทยสมาคมแห่งประเทศไทย ปีละ 2 ครั้ง ระยะเวลา 3 วัน จำนวน 6 คน งบประมาณ 18,000 บาท (3,000 บาท/คน)
 19. ประชุมวิชาการราชวิทยาลัยทันตแพทย์แห่งประเทศไทย ระยะเวลา 3 วัน จำนวน 6 คน งบประมาณ 36,000 บาท (6,000 บาท/คน)
 20. ประชุมวิชาการชมรมรอยโรคช่องปากแห่งประเทศไทย ระยะเวลา 1 วัน จำนวน 2 คน  งบประมาณ 5,000 บาท (2,500 บาท/คน)
 21. ประชุมวิชาการกองทันตกรรมโรงพยาบาลพระมงกุฎ ปีละ 2 ครั้ง ระยะเวลา 1 วัน จำนวน 4 คน งบประมาณ 8,000 บาท (2,000 บาท/คน)
 22. ประชุมวิชาการทางทันตกรรม ปีละ 5 - 6 ครั้ง ระยะเวลา 2 วัน จำนวน 8 คน งบประมาณ 32,000 บาท (4,000 บาท/คน)
 23. ประชุมวิชาการ หน่วยการศึกษาต่อเนื่อง คณะทันตแพทยศาสตร์ มหาวิทยาลัยเชียงใหม่ ระยะเวลา 2 - 3 วัน จำนวน 1 คน งบประมาณ 3,800 บาท
 24. ประชุมวิชาการทันตกรรมประจำปี ระยะเวลา 1 วัน จำนวน 2 คน งบประมาณ 2,000 บาท (1,000 บาท/คน)
 25. ประชุมวิชาการบริษัทกรุงเทพดุสิตเวชการ  ระยะเวลา 2 วัน จำนวน 2 คน งบประมาณ 2,000 บาท (1,000 บาท/คน)
 26. ประชุมวิชาการโรงพยาบาลรามาธิบดี ระยะเวลา 1 วัน จำนวน 2 คน งบประมาณ 3,000 บาท (1,500 บาท/คน)
 27. ประชุมวิชาการสถาบันทันตกรรม  ระยะเวลา 2 วัน จำนวน 3 คน งบประมาณ 9,000 บาท (3,000 บาท/คน)
 28. ประชุมวิชาการประจำปีผู้ช่วยทันตแพทย์ ระยะเวลา 3 วัน จำนวน 3 คนงบประมาณ 7,500 บาท (2,500 บาท/คน)
 29. ประชุมวิชาการประจำปี ผู้ช่วยทันตแพทย์ ระยะเวลา 3 วัน จำนวน 2 คน งบประมาณ 5,000 บาท (2,500 บาท/คน)
 30. การประชุมวิชาการพยาบาลแห่งชาติ ระยะเวลา 5 วัน จำนวน 1 คน งบประมาณ 7,500 บาท
 31. การประชุมวิชาการสัปดาห์วันพยาบาลสากล ระยะเวลา 7 วัน จำนวน 1 คน  งบประมาณ 3,000 บาท
 32. การประชุมวิชาการสุขภาพจิตนานาชาติ ระยะเวลา 3 วัน จำนวน 1 คน งบประมาณ 3,000 บาท
 33. การประชุมวิชาการทางวิทยาศาสตร์การกีฬา/การอบรมเชิงปฏิบัติการทางวิทยาศาสตร์การกีฬา ระยะเวลา 3 วัน จำนวน 2 คน งบประมาณ 13,000 บาท (6,500 บาท/คน)
 34. ฝึกอบรม/ประชุม เกี่ยวกับ การประเมินสมรรถภาพทางกายด้วยการออกกำลังกายและการวิเคราะห์ก๊าซ (Cardiopulmonary exercise testing) ระยะเวลา 3 วัน จำนวน 4 คน งบประมาณ 27,600 บาท (6,900 บาท/คน)
 35. การประชุมวิชาการทางกายภาพบำบัด / การอบรมเชิงปฏิบัติการทางกายภาพบำบัด ระยะเวลา 30 วัน จำนวน 2 คน งบประมาณ 36,000 บาท (18,000 บาท/คน)
 36. การประชุมวิชาการงานบริการโลหิตระดับชาติ ระยะเวลา 4 วัน จำนวน 2 คน งบประมาณ 3,600 บาท (1,800 บาท/คน)
 37. ประชุมวิชาการสมาคมเทคนิคการแพทย์ (AMTT) ระยะเวลา 4 วัน จำนวน 1 คน งบประมาณ 5,000 บาท
 38. ประชุมวิชาการธนาคารเลือด ระยะเวลา 2 วัน จำนวน 1 คน งบประมาณ 2,000 บาท
 39. ประชุมวิชาการประจำปี คณะเทคนิคการแพทย์ ระยะเวลา 3 วัน จำนวน 1 คน งบประมาณ 4,000 บาท
 40. ประชุมวิชาการพยาธิวิทยานานาชาติประจำปี (IAP) ระยะเวลา 3 วัน จำนวน 2 คน งบประมาณ 6,000 บาท (3,000 บาท/คน)
 41. The 3rd NCNP-Siriraj Muscle School ระยะเวลา 2 วัน จำนวน 2 คน งบประมาณ 6,000 บาท (3,000 บาท/คน)
 42. การประชุมฟื้นฟูวิชาการพยาธิกายวิภาคแก่โรงพยาบาลเครือข่าย ระยะเวลา 3 วัน จำนวน 4 คน งบประมาณ 22,000 บาท (5,500 บาท/คน)
 43. การฝึกอบรมผู้ช่วยพยาธิแพทย์ในการตรวจ สิ่งส่งตรวจทางพยาธิวิทยากายวิภาคด้วยตาเปล่า ระยะเวลา 3 วัน จำนวน 2 คน งบประมาณ 8,000 บาท (4,000 บาท/คน)
 44. การประชุมวิชาการไทย-ญี่ปุ่นเรื่องเซลล์วิทยาวินิจฉัย ระยะเวลา 3 วัน จำนวน 4 คน งบประมาณ 22,000 บาท (5,500 บาท/คน)
 45. การอบรมระยะสั้น Annual Siriraj Johns  Hopkins Cytopathology course ระยะเวลา 2 วัน จำนวน 3 คน งบประมาณ 9,000 บาท (3,000 บาท/คน)                                                                                                                                                                                                                                                        
 46. การประชุมวิชาการประจำปีทางเทคนิคการแพทย์ ระยะเวลา 4 วัน จำนวน 1 คน  งบประมาณ 15,000 บาท
 47. ประชุมวิชาการประจำปี ระยะเวลา 3 วัน จำนวน 8 คน งบประมาณ 38,400 บาท (4,800 บาท/คน)
 48. การประชุมวิชาการประจำปี ระยะเวลา 3 วัน จำนวน 1 คน งบประมาณ 4,500 บาท  ระยะเวลา 3 วัน จำนวน 1 คน (พยาบาลวิชาชีพ ระดับปฏิบัติการ - ชำนาญการพิเศษ) งบประมาณ 4,500 บาท 
 49. การประชุมวิชาการประจำปี สมาคมรังสีเทคนิคแห่งประเทศไทย ระยะเวลา 3 วัน จำนวน 2 คน งบประมาณ 11,000 บาท ( 5,500 บาท/คน)
 50. ประชุมสมาคมรังสีเทคนิคและสอบรับรองคุณสมบัตินักรังสีเฉพาะทาง IABSRT ระยะเวลา 3 วัน จำนวน 2 คน งบประมาณ 15,000 บาท ( 7,500 บาท/คน)
 51. การประชุมวิชาการนมแม่แห่งชาติ ระยะเวลา 3 วัน จำนวน 2 คน งบประมาณ 7,600 บาท ( 3,800 บาท/คน) 
 52. ประชุมวิชาการนานาชาตินมแม่ในเด็กป่วย ระยะเวลา 3 วัน จำนวน 2 คน งบประมาณ 10,000 บาท ( 5,000 บาท/คน) 
 53. ประชุมวิชาการ/อบรม การส่งเสริมการเลี้ยงลูกด้วยนมแม่  ระยะเวลา 2 - 3 วัน จำนวน 5 คน งบประมาณ 20,000 บาท ( 5,000 บาท/คน) 
 54. อบรมหลักสูตรระยะสั้นการเลี้ยงลูกด้วยนมแม่ ระยะเวลา 5 วัน จำนวน 2 คน งบประมาณ 12,000 บาท ( 6,000 บาท/คน) 
 55. ประชุมวิชาการระดับชาติ/นานาชาติที่เกี่ยวกับจิตวิทยา/จิตวิทยาคลินิก/จิตเวช/ประสาทวิทยา ระยะเวลา 5 วัน จำนวน 1 คน งบประมาณ 8,000 บาท
 56. ประชุมวิชาการระดับชาติ สมาคมนักจิตวิทยาคลินิกไทย ระยะเวลา 2 วัน จำนวน 2 คน (ตำแหน่งนักจิตวิทยาคลินิกปฏิบัติการ) งบประมาณ 6,000 บาท (3,000 บาท/คน)
 57. ประชุมประจำปีของนักบริหารสาธารณสุข ระยะเวลา 5 วัน จำนวน 5 คน (ตำแหน่งนายแพทย์ ระดับชำนาญการพิเศษ - เชี่ยวชาญ นักวิชาการคอมพิวเตอร์ปฏิบัติการ เจ้าพนักงานเวชสถิติ ระดับชำนาญงาน) งบประมาณ 15,000 บาท (3,000 บาท/คน)
 58. ประชุม/อบรม เกี่ยวกับงานห้องสมุด ระยะเวลา 1 วัน จำนวน 2 คน (ตำแหน่งบรรณารักษ์ ระดับปฏิบัติการ -ชำนาญการ เจ้าพนักงานห้องสมุด ระดับปฏิบัติงาน) งบประมาณ 2,400 บาท (1,200 บาท/คน)
 59. ประชุม/อบรมเกี่ยวกับนักวิเคราะห์นโยบายและแผนเพื่อองค์การสมัยใหม่ ระยะเวลา 5 วัน จำนวน 1 คน งบประมาณ 8,500 บาท 
 60. หลักสูตรการจัดการเชิงกลยุทธ์ : สร้างทักษะการวิเคราะห์สภาพแวดล้อมองค์กร ฝึกกำหนดกลยุทธ์ และ วิสัยทัศน์ 4.0 ระยะเวลา 2 วัน จำนวน 1 คน งบประมาณ 5,900 บาท 
 61. หลักสูตรโครงการฝึกอบรม การวางแผนและการบริหารโครงการตามมาตรฐานสากล  ระยะเวลา 3 วัน จำนวน 1 คน งบประมาณ 8,000 บาท 
 62. อบรมเชิงปฏิบัติการเกี่ยวกับมาตรฐานกรให้รหัสโรคและหัตการ  (Advance ICD-10) ระยะเวลา 5 วัน จำนวน 5 คน งบประมาณ 22,500 บาท (4,500 บาท/คน)
 63. ประชุมวิชาการสมาคมเวชสถิติแห่งประเทศไทย ปี 2563 ระยะเวลา 3 วัน จำนวน 2 คน งบประมาณ 7,000 บาท (3,500 บาท/คน)
 64. อบรม/ประชุม เกี่ยวกับการจัดทำคู่มือการปฏิบัติงาน (WORK Manual) การจัดการความรู้เพื่อพัฒนาความก้าวหน้าในสายอาชีพของบุคลากรและเพิ่มประสิทธิภาพของกระบวนการทำงาน ระยะเวลา 2 วัน จำนวน 5 คน งบประมาณ 15,000 บาท (3,000 บาท/คน)
 65. อบรม/ประชุม เกี่ยวกับการบริหารทรัพยากร ระยะเวลา 2 วัน จำนวน 5 คน งบประมาณ 24,000 บาท (4,800 บาท/คน)
 66. อบรม/ประชุม เกี่ยวกับการพัฒนาทรัพยากรมนุษย์ในองค์กร ระยะเวลา 3 วัน จำนวน 5 คน งบประมาณ 38,500 บาท (7,700 บาท/คน)
 67. อบรม/ประชุม หลักสูตรประกาศนียบัตร สาขา ผู้บริหารระดับต้น ระยะเวลา 15 วัน จำนวน 5 คน งบประมาณ 175,000 บาท (35,000 บาท/คน)
 68. อบรม/ประชุมเกี่ยวกับการวิเคราะห์ต้นทุนทางการแพทย์และสาธารณสุข  ระยะเวลา 4 วัน จำนวน 5 คน งบประมาณ 75,000 บาท (15,000 บาท/คน)
 69. อบรม/ประชุมเกี่ยวกับนวัตกรรมการบริหารในโลกยุคใหม่สำหรับนักบริหารระดับสูง ระยะเวลา 19 วัน จำนวน 1 คน งบประมาณ 80,000 บาท
 70. การประชุมวิชาการทางความผิดปกติของการสื่อความหมาย ระยะเวลา 3 วัน จำนวน 3 คน งบประมาณ 15,000 บาท ( 5,000 บาท/คน) 
 71. การอบรมเชิงปฏิบัติการทางความผิดปกติของการสื่อความหมาย ระยะเวลา 3 วัน จำนวน 3 คน งบประมาณ 4,500 บาท ( 1,500 บาท/คน) 
 72. โครงการประชุมวิชาการเครือข่ายนักสันติวีสาธารณสุข "การเจรจาไกล่เกลี่ย : คำตอบของการจัดการความขัดแย้ง" ระยะเวลา 2 วัน จำนวน 3 คน งบประมาณ 3,900 บาท (1,300 บาท/คน)
73. </t>
    </r>
    <r>
      <rPr>
        <sz val="20"/>
        <color theme="1"/>
        <rFont val="TH SarabunPSK"/>
        <family val="2"/>
      </rPr>
      <t xml:space="preserve">ฝ่ายการพยาบาล จำนวน 21 โครงการ บุคลากร 482 คน งบประมาณทั้งสิ้น 3,990,750 บาท
</t>
    </r>
    <r>
      <rPr>
        <b/>
        <sz val="20"/>
        <color rgb="FFFF0000"/>
        <rFont val="TH SarabunPSK"/>
        <family val="2"/>
      </rPr>
      <t>ปี 2567</t>
    </r>
    <r>
      <rPr>
        <sz val="20"/>
        <color theme="1"/>
        <rFont val="TH SarabunPSK"/>
        <family val="2"/>
      </rPr>
      <t xml:space="preserve">
</t>
    </r>
    <r>
      <rPr>
        <sz val="20"/>
        <color rgb="FFFF0000"/>
        <rFont val="TH SarabunPSK"/>
        <family val="2"/>
      </rPr>
      <t xml:space="preserve">2.2 ระยะสั้น
- หน่วยงานต่างๆ จำนวน 110 โครงการ เป็นเงิน 2,036,600 บาท บุคลากร 354 คน
</t>
    </r>
    <r>
      <rPr>
        <sz val="20"/>
        <color rgb="FF00B050"/>
        <rFont val="TH SarabunPSK"/>
        <family val="2"/>
      </rPr>
      <t>- ฝ่ายการพยาบาล จำนวน 19 โครงการ บุคลากร 820 คน งบประมาณทั้งสิ้น 4,855,000 บาท</t>
    </r>
    <r>
      <rPr>
        <sz val="20"/>
        <color theme="1"/>
        <rFont val="TH SarabunPSK"/>
        <family val="2"/>
      </rPr>
      <t xml:space="preserve"> 
</t>
    </r>
    <r>
      <rPr>
        <b/>
        <sz val="20"/>
        <color theme="9" tint="-0.499984740745262"/>
        <rFont val="TH SarabunPSK"/>
        <family val="2"/>
      </rPr>
      <t>TN3 :</t>
    </r>
    <r>
      <rPr>
        <sz val="20"/>
        <color theme="1"/>
        <rFont val="TH SarabunPSK"/>
        <family val="2"/>
      </rPr>
      <t xml:space="preserve">
</t>
    </r>
    <r>
      <rPr>
        <b/>
        <sz val="20"/>
        <color rgb="FF00B050"/>
        <rFont val="TH SarabunPSK"/>
        <family val="2"/>
      </rPr>
      <t>ปี 2564</t>
    </r>
    <r>
      <rPr>
        <sz val="20"/>
        <color theme="1"/>
        <rFont val="TH SarabunPSK"/>
        <family val="2"/>
      </rPr>
      <t xml:space="preserve">
1. โครงการฝึกอบรมสรีระวิทยาไฟฟ้าหัวใจ ณ ประเทศแคนาดา ระยะเวลา 2 ปี 4 วัน จำนวน 1 คน(งบฯตลอดหลักสูตร 1,600,000 บาท/2ปี ปีละ 800,000 บาท) (งบประมาณ กทม.)
2. โครงการฝึกอบรมเวชศาสตร์การเจริญพันธุ์ (Reproductive medicine) และการผ่าตัดส่องกล้องทางนรีเวช (Minimally invasive gynecologic surgery) ณ สหรัฐอเมริกา ระยะเวลา 180 วัน จำนวน 1 คน งบประมาณ 450,000 บาท (งบประมาณ กทม.)
</t>
    </r>
    <r>
      <rPr>
        <b/>
        <sz val="20"/>
        <color rgb="FF00B050"/>
        <rFont val="TH SarabunPSK"/>
        <family val="2"/>
      </rPr>
      <t>ปี 2565</t>
    </r>
    <r>
      <rPr>
        <sz val="20"/>
        <color theme="1"/>
        <rFont val="TH SarabunPSK"/>
        <family val="2"/>
      </rPr>
      <t xml:space="preserve">
1. โครงการฝึกอบรมสรีระวิทยาไฟฟ้าหัวใจ ณ ประเทศแคนาดา ระยะเวลา 2 ปี 4 วัน จำนวน 1 คน(งบฯตลอดหลักสูตร 1,600,000 บาท/2ปี ปีละ 800,000 บาท) (งบประมาณ กทม.)
2. โครงการฝึกอบรม Spot Medicine ณ Center for Integrated Sport Medicine, Keio University ประเทศญี่ปุ่น จำนวน 1 คน (น.ส.ศุภรัศมิ์ ทวนนวรัตน์) งบประมาณ 800,000 บาท (งบประมาณ กทม.)
3. โครงการฝึกอบรมต่อมไร้ท่อและโรคเบาหวานในเด็ก (ณ McGill University) ประเทศแคนาดา จำนวน 1 คน (นพ.ศุภวุฒิ สุตันติเลิศ) งบประมาณ 350,000 บาท (เงินงบประมาณ กทม.)</t>
    </r>
  </si>
  <si>
    <r>
      <rPr>
        <b/>
        <sz val="20"/>
        <rFont val="TH SarabunPSK"/>
        <family val="2"/>
      </rPr>
      <t>รวมข้อมูลปี 64-67
TN.1</t>
    </r>
    <r>
      <rPr>
        <sz val="20"/>
        <rFont val="TH SarabunPSK"/>
        <family val="2"/>
      </rPr>
      <t xml:space="preserve">
จำนวน 14 โครงการ
บุคลากร 1,740 คน
งบประมาณ 2,365,008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จำนวน 6 โครงการ
บุคลากร 6 คน
งบประมาณ 910,000 บาท
</t>
    </r>
    <r>
      <rPr>
        <u/>
        <sz val="20"/>
        <rFont val="TH SarabunPSK"/>
        <family val="2"/>
      </rPr>
      <t>2.2 ระยะสั้น</t>
    </r>
    <r>
      <rPr>
        <sz val="20"/>
        <rFont val="TH SarabunPSK"/>
        <family val="2"/>
      </rPr>
      <t xml:space="preserve">
จำนวน 201 โครงการ
บุคลากร 1,331 คน
งบประมาณ 651,6450 บาท
</t>
    </r>
    <r>
      <rPr>
        <b/>
        <sz val="20"/>
        <rFont val="TH SarabunPSK"/>
        <family val="2"/>
      </rPr>
      <t>TN.3</t>
    </r>
    <r>
      <rPr>
        <sz val="20"/>
        <rFont val="TH SarabunPSK"/>
        <family val="2"/>
      </rPr>
      <t xml:space="preserve">
จำนวน 11 โครงการ
บุคลากร 11 คน
งบประมาณ 10,800,000  บาท
</t>
    </r>
    <r>
      <rPr>
        <b/>
        <sz val="20"/>
        <rFont val="TH SarabunPSK"/>
        <family val="2"/>
      </rPr>
      <t xml:space="preserve">งบประมาณทั้งสื้น
22,956,466
</t>
    </r>
    <r>
      <rPr>
        <sz val="20"/>
        <rFont val="TH SarabunPSK"/>
        <family val="2"/>
      </rPr>
      <t xml:space="preserve">
</t>
    </r>
  </si>
  <si>
    <r>
      <rPr>
        <b/>
        <sz val="20"/>
        <rFont val="TH SarabunPSK"/>
        <family val="2"/>
      </rPr>
      <t>TN.1</t>
    </r>
    <r>
      <rPr>
        <sz val="20"/>
        <rFont val="TH SarabunPSK"/>
        <family val="2"/>
      </rPr>
      <t xml:space="preserve">
-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จำนวน 1  โครงการ
บุคลากร 1 คน
งบประมาณ 180,000 บาท
</t>
    </r>
    <r>
      <rPr>
        <u/>
        <sz val="20"/>
        <rFont val="TH SarabunPSK"/>
        <family val="2"/>
      </rPr>
      <t>2.2 ระยะสั้น</t>
    </r>
    <r>
      <rPr>
        <sz val="20"/>
        <rFont val="TH SarabunPSK"/>
        <family val="2"/>
      </rPr>
      <t xml:space="preserve">
จำนวน 21 โครงการ
บุคลากร 52 คน
งบประมาณ 1,103,600 บาท
</t>
    </r>
    <r>
      <rPr>
        <b/>
        <sz val="20"/>
        <rFont val="TH SarabunPSK"/>
        <family val="2"/>
      </rPr>
      <t>TN.3</t>
    </r>
    <r>
      <rPr>
        <sz val="20"/>
        <rFont val="TH SarabunPSK"/>
        <family val="2"/>
      </rPr>
      <t xml:space="preserve">
จำนวน 2 โครงการ
บุคลากร 2 คน
งบประมาณ 2,050,000 บาท
</t>
    </r>
    <r>
      <rPr>
        <b/>
        <sz val="20"/>
        <rFont val="TH SarabunPSK"/>
        <family val="2"/>
      </rPr>
      <t xml:space="preserve">งบประมาณทั้งสิ้น
3,333,600
</t>
    </r>
    <r>
      <rPr>
        <sz val="20"/>
        <rFont val="TH SarabunPSK"/>
        <family val="2"/>
      </rPr>
      <t xml:space="preserve">
</t>
    </r>
  </si>
  <si>
    <r>
      <rPr>
        <b/>
        <sz val="20"/>
        <rFont val="TH SarabunPSK"/>
        <family val="2"/>
      </rPr>
      <t>TN.1</t>
    </r>
    <r>
      <rPr>
        <sz val="20"/>
        <rFont val="TH SarabunPSK"/>
        <family val="2"/>
      </rPr>
      <t xml:space="preserve">
จำนวน 7 โครงการ
บุคลากร 624 คน
งบประมาณ 756,713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จำนวน 1 โครงการ
บุคลากร 1 คน
งบประมาณ 180,000 บาท
</t>
    </r>
    <r>
      <rPr>
        <u/>
        <sz val="20"/>
        <rFont val="TH SarabunPSK"/>
        <family val="2"/>
      </rPr>
      <t>2.2 ระยะสั้น</t>
    </r>
    <r>
      <rPr>
        <sz val="20"/>
        <rFont val="TH SarabunPSK"/>
        <family val="2"/>
      </rPr>
      <t xml:space="preserve">
จำนวน 87 โครงการ
บุคลากร 552 คน
งบประมาณ 4,863,400 บาท
</t>
    </r>
    <r>
      <rPr>
        <b/>
        <sz val="20"/>
        <rFont val="TH SarabunPSK"/>
        <family val="2"/>
      </rPr>
      <t>TN.3</t>
    </r>
    <r>
      <rPr>
        <sz val="20"/>
        <rFont val="TH SarabunPSK"/>
        <family val="2"/>
      </rPr>
      <t xml:space="preserve">
จำนวน 3 โครงการ
บุคลากร 3 คน
งบประมาณ 2,750,000 บาท
</t>
    </r>
    <r>
      <rPr>
        <b/>
        <sz val="20"/>
        <rFont val="TH SarabunPSK"/>
        <family val="2"/>
      </rPr>
      <t xml:space="preserve">งบประมาณทั้งสิ้น
8,485,198
</t>
    </r>
    <r>
      <rPr>
        <sz val="20"/>
        <rFont val="TH SarabunPSK"/>
        <family val="2"/>
      </rPr>
      <t xml:space="preserve">
</t>
    </r>
  </si>
  <si>
    <r>
      <rPr>
        <b/>
        <sz val="20"/>
        <color theme="1"/>
        <rFont val="TH SarabunPSK"/>
        <family val="2"/>
      </rPr>
      <t>TN.1</t>
    </r>
    <r>
      <rPr>
        <sz val="20"/>
        <color theme="1"/>
        <rFont val="TH SarabunPSK"/>
        <family val="2"/>
      </rPr>
      <t xml:space="preserve">
จำนวน 5 โครงการ
บุคลากร 566 คน
งบประมาณ 373,210 บาท
</t>
    </r>
    <r>
      <rPr>
        <b/>
        <sz val="20"/>
        <color theme="1"/>
        <rFont val="TH SarabunPSK"/>
        <family val="2"/>
      </rPr>
      <t>TN.2</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4 โครงการ
บุคลากร 4 คน
งบประมาณ 550,000 บาท
</t>
    </r>
    <r>
      <rPr>
        <u/>
        <sz val="20"/>
        <color theme="1"/>
        <rFont val="TH SarabunPSK"/>
        <family val="2"/>
      </rPr>
      <t>2.2 ระยะสั้น</t>
    </r>
    <r>
      <rPr>
        <sz val="20"/>
        <color theme="1"/>
        <rFont val="TH SarabunPSK"/>
        <family val="2"/>
      </rPr>
      <t xml:space="preserve">
จำนวน 93 โครงการ
บุคลากร 727 คน
งบประมาณ 5,449,450 บาท
</t>
    </r>
    <r>
      <rPr>
        <b/>
        <sz val="20"/>
        <color rgb="FFFF00FF"/>
        <rFont val="TH SarabunPSK"/>
        <family val="2"/>
      </rPr>
      <t>TN.3</t>
    </r>
    <r>
      <rPr>
        <sz val="20"/>
        <color rgb="FFFF00FF"/>
        <rFont val="TH SarabunPSK"/>
        <family val="2"/>
      </rPr>
      <t xml:space="preserve">
จำนวน 3 โครงการ
บุคลากร 3 คน
งบประมาณ 3,000,000  บาท
</t>
    </r>
    <r>
      <rPr>
        <b/>
        <sz val="20"/>
        <color rgb="FFFF00FF"/>
        <rFont val="TH SarabunPSK"/>
        <family val="2"/>
      </rPr>
      <t xml:space="preserve">งบประมาณทั้งสิ้น
9,372,660
</t>
    </r>
  </si>
  <si>
    <r>
      <rPr>
        <b/>
        <sz val="20"/>
        <color theme="1"/>
        <rFont val="TH SarabunPSK"/>
        <family val="2"/>
      </rPr>
      <t xml:space="preserve">TN.1 </t>
    </r>
    <r>
      <rPr>
        <sz val="20"/>
        <color theme="1"/>
        <rFont val="TH SarabunPSK"/>
        <family val="2"/>
      </rPr>
      <t xml:space="preserve">
จำนวน 2 โครงการ
บุคลากร 550 คน
งบประมาณ 1,300,000บาท
</t>
    </r>
    <r>
      <rPr>
        <b/>
        <sz val="20"/>
        <color theme="1"/>
        <rFont val="TH SarabunPSK"/>
        <family val="2"/>
      </rPr>
      <t>TN.2</t>
    </r>
    <r>
      <rPr>
        <sz val="20"/>
        <color theme="1"/>
        <rFont val="TH SarabunPSK"/>
        <family val="2"/>
      </rPr>
      <t xml:space="preserve">
</t>
    </r>
    <r>
      <rPr>
        <u/>
        <sz val="20"/>
        <color theme="1"/>
        <rFont val="TH SarabunPSK"/>
        <family val="2"/>
      </rPr>
      <t>2.1 ระยะยาว</t>
    </r>
    <r>
      <rPr>
        <sz val="20"/>
        <color theme="1"/>
        <rFont val="TH SarabunPSK"/>
        <family val="2"/>
      </rPr>
      <t xml:space="preserve">
-
</t>
    </r>
    <r>
      <rPr>
        <u/>
        <sz val="20"/>
        <color theme="1"/>
        <rFont val="TH SarabunPSK"/>
        <family val="2"/>
      </rPr>
      <t>2.2 ระยะสั้น</t>
    </r>
    <r>
      <rPr>
        <sz val="20"/>
        <color theme="1"/>
        <rFont val="TH SarabunPSK"/>
        <family val="2"/>
      </rPr>
      <t xml:space="preserve">
จำนวน 95 โครงการ
บุคลากร 800 คน
งบประมาณ 6,000,000 บาท
TN.3
จำนวน 3 โครงการ
บุคลากร 3 คน
งบประมาณ 3,000,000  บาท
</t>
    </r>
    <r>
      <rPr>
        <b/>
        <sz val="20"/>
        <color theme="1"/>
        <rFont val="TH SarabunPSK"/>
        <family val="2"/>
      </rPr>
      <t>งบประมาณทั้งสิ้น 10,300,000</t>
    </r>
  </si>
  <si>
    <t>3.พัฒนารูปแบบการทำงานเพื่อสร้างสมดุลระหว่างชีวิตและการทำงาน</t>
  </si>
  <si>
    <t>รพ.ต้องดำเนินโครงการ/กิจกรรม ทุกปี</t>
  </si>
  <si>
    <r>
      <t xml:space="preserve">TN1 :
</t>
    </r>
    <r>
      <rPr>
        <b/>
        <sz val="20"/>
        <color rgb="FF00B050"/>
        <rFont val="TH SarabunPSK"/>
        <family val="2"/>
      </rPr>
      <t xml:space="preserve">ปี 2565
</t>
    </r>
    <r>
      <rPr>
        <sz val="20"/>
        <rFont val="TH SarabunPSK"/>
        <family val="2"/>
      </rPr>
      <t xml:space="preserve">1. โครงการสัมมนาเพื่อพัฒนาองค์การโรงพยาบาลเจริญกรุงประชารักษ์ จำนวน 300 คน ระยะเวลา 2 วัน 1 คืน งบประมาณ 1,246,730 บาท (เงินนอกงบประมาณ)
</t>
    </r>
    <r>
      <rPr>
        <sz val="20"/>
        <color theme="1"/>
        <rFont val="TH SarabunPSK"/>
        <family val="2"/>
      </rPr>
      <t xml:space="preserve">2. โครงการสัมมนาสานสัมพันธ์รักผูกพัน รพจ. จำนวน 250 คน งบประมาณ 52,700 บาท (งบ กทม.)
</t>
    </r>
    <r>
      <rPr>
        <b/>
        <sz val="20"/>
        <color rgb="FF00B050"/>
        <rFont val="TH SarabunPSK"/>
        <family val="2"/>
      </rPr>
      <t>ปี 2566</t>
    </r>
    <r>
      <rPr>
        <sz val="20"/>
        <color theme="1"/>
        <rFont val="TH SarabunPSK"/>
        <family val="2"/>
      </rPr>
      <t xml:space="preserve">
1. โครงการสัมมนาเพื่อพัฒนาองค์การโรงพยาบาลเจริญกรุงประชารักษ์ จำนวน 300 คน ระยะเวลา 2 วัน 1 คืน งบประมาณ 1,246,730 บาท (เงินบำรุง รพ.)
</t>
    </r>
    <r>
      <rPr>
        <b/>
        <sz val="20"/>
        <color rgb="FF00B050"/>
        <rFont val="TH SarabunPSK"/>
        <family val="2"/>
      </rPr>
      <t>ปี 2567</t>
    </r>
    <r>
      <rPr>
        <sz val="20"/>
        <color theme="1"/>
        <rFont val="TH SarabunPSK"/>
        <family val="2"/>
      </rPr>
      <t xml:space="preserve">
1. โครงการสุขภาพดี ชีวีมีสุข ด้วยแอโรบิก บุคลากร 100 คน ประชาชน 50 คน รวม 150 คน งบประมาณ 9,500 บาท</t>
    </r>
    <r>
      <rPr>
        <b/>
        <sz val="20"/>
        <color theme="1"/>
        <rFont val="TH SarabunPSK"/>
        <family val="2"/>
      </rPr>
      <t xml:space="preserve">
</t>
    </r>
    <r>
      <rPr>
        <sz val="20"/>
        <color theme="1"/>
        <rFont val="TH SarabunPSK"/>
        <family val="2"/>
      </rPr>
      <t>2. คลินิกฟ้าใส ห่วงใยบุคลากร (บุคลากร กทม.+บุคคลภายนอก+รปภ.ที่ปฏิบัติงานใน รพจ.) จำนวน 20 คน งบประมาณ 10,000 บาท
3. โครงการสัมมนาเพื่อพัฒนาองค์การโรงพยาบาลเจริญกรุงประชารักษ์ จำนวน 300 คน ระยะเวลา 2 วัน 1 คืน งบประมาณ 1,246,730 บาท (เงินบำรุง รพ.)</t>
    </r>
  </si>
  <si>
    <r>
      <rPr>
        <b/>
        <sz val="20"/>
        <rFont val="TH SarabunPSK"/>
        <family val="2"/>
      </rPr>
      <t>รวมข้อมูลปี 64-67
TN.1</t>
    </r>
    <r>
      <rPr>
        <sz val="20"/>
        <rFont val="TH SarabunPSK"/>
        <family val="2"/>
      </rPr>
      <t xml:space="preserve">
จำนวน 6 โครงการ
บุคลากร 1,320 คน
งบประมาณ 3,812,390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
</t>
    </r>
    <r>
      <rPr>
        <b/>
        <sz val="20"/>
        <rFont val="TH SarabunPSK"/>
        <family val="2"/>
      </rPr>
      <t>TN.3</t>
    </r>
    <r>
      <rPr>
        <sz val="20"/>
        <rFont val="TH SarabunPSK"/>
        <family val="2"/>
      </rPr>
      <t xml:space="preserve">
</t>
    </r>
    <r>
      <rPr>
        <b/>
        <sz val="20"/>
        <rFont val="TH SarabunPSK"/>
        <family val="2"/>
      </rPr>
      <t xml:space="preserve">งบประมาณทั้งสื้น
3,812,390
</t>
    </r>
    <r>
      <rPr>
        <sz val="20"/>
        <rFont val="TH SarabunPSK"/>
        <family val="2"/>
      </rPr>
      <t xml:space="preserve">
</t>
    </r>
  </si>
  <si>
    <t xml:space="preserve"> -
</t>
  </si>
  <si>
    <r>
      <rPr>
        <b/>
        <sz val="20"/>
        <rFont val="TH SarabunPSK"/>
        <family val="2"/>
      </rPr>
      <t>TN.1</t>
    </r>
    <r>
      <rPr>
        <sz val="20"/>
        <rFont val="TH SarabunPSK"/>
        <family val="2"/>
      </rPr>
      <t xml:space="preserve">
จำนวน 2 โครงการ
บุคลากร 550 คน
งบประมาณ 1,299,430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
</t>
    </r>
    <r>
      <rPr>
        <b/>
        <sz val="20"/>
        <rFont val="TH SarabunPSK"/>
        <family val="2"/>
      </rPr>
      <t>TN.3</t>
    </r>
    <r>
      <rPr>
        <sz val="20"/>
        <rFont val="TH SarabunPSK"/>
        <family val="2"/>
      </rPr>
      <t xml:space="preserve">
-
</t>
    </r>
    <r>
      <rPr>
        <b/>
        <sz val="20"/>
        <rFont val="TH SarabunPSK"/>
        <family val="2"/>
      </rPr>
      <t xml:space="preserve">งบประมาณทั้งสิ้น
1,299,430
</t>
    </r>
    <r>
      <rPr>
        <sz val="20"/>
        <rFont val="TH SarabunPSK"/>
        <family val="2"/>
      </rPr>
      <t xml:space="preserve">
</t>
    </r>
  </si>
  <si>
    <r>
      <rPr>
        <b/>
        <sz val="20"/>
        <color theme="1"/>
        <rFont val="TH SarabunPSK"/>
        <family val="2"/>
      </rPr>
      <t>TN.1</t>
    </r>
    <r>
      <rPr>
        <sz val="20"/>
        <color theme="1"/>
        <rFont val="TH SarabunPSK"/>
        <family val="2"/>
      </rPr>
      <t xml:space="preserve">
จำนวน 1 โครงการ
บุคลากร 300 คน
งบประมาณ 1,246,730 บาท
</t>
    </r>
    <r>
      <rPr>
        <b/>
        <sz val="20"/>
        <color theme="1"/>
        <rFont val="TH SarabunPSK"/>
        <family val="2"/>
      </rPr>
      <t>TN.2</t>
    </r>
    <r>
      <rPr>
        <sz val="20"/>
        <color theme="1"/>
        <rFont val="TH SarabunPSK"/>
        <family val="2"/>
      </rPr>
      <t xml:space="preserve">
</t>
    </r>
    <r>
      <rPr>
        <u/>
        <sz val="20"/>
        <color theme="1"/>
        <rFont val="TH SarabunPSK"/>
        <family val="2"/>
      </rPr>
      <t>2.1 ระยะยาว</t>
    </r>
    <r>
      <rPr>
        <sz val="20"/>
        <color theme="1"/>
        <rFont val="TH SarabunPSK"/>
        <family val="2"/>
      </rPr>
      <t xml:space="preserve">
-
</t>
    </r>
    <r>
      <rPr>
        <u/>
        <sz val="20"/>
        <color theme="1"/>
        <rFont val="TH SarabunPSK"/>
        <family val="2"/>
      </rPr>
      <t>2.2 ระยะสั้น</t>
    </r>
    <r>
      <rPr>
        <sz val="20"/>
        <color theme="1"/>
        <rFont val="TH SarabunPSK"/>
        <family val="2"/>
      </rPr>
      <t xml:space="preserve">
-
</t>
    </r>
    <r>
      <rPr>
        <b/>
        <sz val="20"/>
        <rFont val="TH SarabunPSK"/>
        <family val="2"/>
      </rPr>
      <t>TN.3</t>
    </r>
    <r>
      <rPr>
        <sz val="20"/>
        <rFont val="TH SarabunPSK"/>
        <family val="2"/>
      </rPr>
      <t xml:space="preserve">
-
</t>
    </r>
    <r>
      <rPr>
        <b/>
        <sz val="20"/>
        <rFont val="TH SarabunPSK"/>
        <family val="2"/>
      </rPr>
      <t xml:space="preserve">งบประมาณทั้งสิ้น
1,246730
</t>
    </r>
  </si>
  <si>
    <r>
      <t xml:space="preserve">TN.1 
จำนวน 3 โครงการ
บุคลากร 470 คน
งบประมาณ 1,266,230บาท
TN.2
</t>
    </r>
    <r>
      <rPr>
        <u/>
        <sz val="20"/>
        <color theme="1"/>
        <rFont val="TH SarabunPSK"/>
        <family val="2"/>
      </rPr>
      <t>2.1 ระยะยาว</t>
    </r>
    <r>
      <rPr>
        <sz val="20"/>
        <color theme="1"/>
        <rFont val="TH SarabunPSK"/>
        <family val="2"/>
      </rPr>
      <t xml:space="preserve">
-
</t>
    </r>
    <r>
      <rPr>
        <u/>
        <sz val="20"/>
        <color theme="1"/>
        <rFont val="TH SarabunPSK"/>
        <family val="2"/>
      </rPr>
      <t>2.2 ระยะสั้น</t>
    </r>
    <r>
      <rPr>
        <sz val="20"/>
        <color theme="1"/>
        <rFont val="TH SarabunPSK"/>
        <family val="2"/>
      </rPr>
      <t xml:space="preserve">
-
TN.3
-
</t>
    </r>
    <r>
      <rPr>
        <b/>
        <sz val="20"/>
        <color theme="1"/>
        <rFont val="TH SarabunPSK"/>
        <family val="2"/>
      </rPr>
      <t>งบประมาณทั้งสิ้น 1,266,230</t>
    </r>
  </si>
  <si>
    <t>4.  พัฒนาสภาพแวดล้อมการทำงานที่ปลอดภัยและเหมาะสม</t>
  </si>
  <si>
    <t>สก. เป็นผู้จัดทำโครงการ โดยมี รพ. สนับสนุนการดำเนินงาน</t>
  </si>
  <si>
    <r>
      <t xml:space="preserve">1. การตรวจสุขภาพบุคลากรตามความเสี่ยงทางอาชีวเวชศาสตร์ จำนวน 600 คน (200 คน/ปี) 
    - ปี 65 จัดซื้อเครื่องตรวจตา อุปกรณ์การตรวจตา และค่าใช้จ่ายในการตรวจบุคลากร 200 คน
    - ปี 66 ค่าใช้จ่ายในการตรวจบุคลากร 200 คน
    - ปี 67 ค่าใช้จ่ายในการตรวจบุคลากร 200 คน
</t>
    </r>
    <r>
      <rPr>
        <b/>
        <sz val="20"/>
        <color rgb="FF00B050"/>
        <rFont val="TH SarabunPSK"/>
        <family val="2"/>
      </rPr>
      <t xml:space="preserve">TN1 :
ปี 2565
</t>
    </r>
    <r>
      <rPr>
        <sz val="20"/>
        <rFont val="TH SarabunPSK"/>
        <family val="2"/>
      </rPr>
      <t xml:space="preserve">1. โครงการอบรมเชิงปฏิบัติการการยศาสตร์สำหรับบุคลากร รพจ. จำนวน 150 คน 3 รุ่น ไป-กลับ ครี่งวัน งบประมาณ 11,600 บาท (เงินนอกงบประมาณ)
</t>
    </r>
    <r>
      <rPr>
        <b/>
        <sz val="20"/>
        <color rgb="FF00B050"/>
        <rFont val="TH SarabunPSK"/>
        <family val="2"/>
      </rPr>
      <t>ปี 2566</t>
    </r>
    <r>
      <rPr>
        <sz val="20"/>
        <rFont val="TH SarabunPSK"/>
        <family val="2"/>
      </rPr>
      <t xml:space="preserve">
1. โครงการอบรมเชิงปฏิบัติการการยศาสตร์สำหรับบุคลากรโรงพยาบาลเจริญกรุงประชารักษ์ จำนวน 150 คน งบประมาณ 11,600 บาท (งบ กทม.)
</t>
    </r>
    <r>
      <rPr>
        <b/>
        <sz val="20"/>
        <color rgb="FF00B050"/>
        <rFont val="TH SarabunPSK"/>
        <family val="2"/>
      </rPr>
      <t>ปี 2567</t>
    </r>
    <r>
      <rPr>
        <sz val="20"/>
        <rFont val="TH SarabunPSK"/>
        <family val="2"/>
      </rPr>
      <t xml:space="preserve">
- โครงการอบรมเชิงปฏิบัติการการยศาสตร์สำหรับบุคลากรโรงพยาบาลเจริญกรุงประชารักษ์ จำนวน 150 คน งบประมาณ 11,600 บาท (งบ กทม.)
</t>
    </r>
    <r>
      <rPr>
        <b/>
        <sz val="20"/>
        <color rgb="FF00B050"/>
        <rFont val="TH SarabunPSK"/>
        <family val="2"/>
      </rPr>
      <t xml:space="preserve">TN2:
ปี 2564
</t>
    </r>
    <r>
      <rPr>
        <b/>
        <sz val="20"/>
        <rFont val="TH SarabunPSK"/>
        <family val="2"/>
      </rPr>
      <t>2.2 ระยะสั้น</t>
    </r>
    <r>
      <rPr>
        <sz val="20"/>
        <rFont val="TH SarabunPSK"/>
        <family val="2"/>
      </rPr>
      <t xml:space="preserve">
 1. การประชุมวิชาการประจำปี ราชวิทยาลัยแพทย์เวชศาสตร์ฟื้นฟูแห่งประเทศไทย ครั้งที่ 23 และสมาคมเวชศาสตร์ฟื้นฟูแห่งประเทศไทยครั้งที่ 31 ระยะเวลา 3 วัน จำนวน 2 คน งบประมาณ 17,403บาท (8,160+9,243)
    -นางอรชุมา หุตะโกวิท ตำแหน่งนายแพทย์ชำนาญการพิเศษ 
    -นส.กัญญมาศ  พุ่มปรีชา ตำแหน่งนายแพทย์ชำนาญการ 
</t>
    </r>
    <r>
      <rPr>
        <b/>
        <sz val="20"/>
        <color rgb="FF00B050"/>
        <rFont val="TH SarabunPSK"/>
        <family val="2"/>
      </rPr>
      <t>ปี 2565</t>
    </r>
    <r>
      <rPr>
        <sz val="20"/>
        <rFont val="TH SarabunPSK"/>
        <family val="2"/>
      </rPr>
      <t xml:space="preserve">
</t>
    </r>
    <r>
      <rPr>
        <b/>
        <sz val="20"/>
        <rFont val="TH SarabunPSK"/>
        <family val="2"/>
      </rPr>
      <t>2.2 ระยะสั้น</t>
    </r>
    <r>
      <rPr>
        <sz val="20"/>
        <rFont val="TH SarabunPSK"/>
        <family val="2"/>
      </rPr>
      <t xml:space="preserve">
1. ประชุมวิชาการเวชศาสตร์ฟื้นฟู/ ประชุมวิชาการให้ความรู้/ทักษะ/ อบรมเชิงปฏิบัติการ เพื่อรักษาภาวะต่างๆ เช่น โรคกระดูกพรุน ภาวะปวด กีฬาและการออกกำลังกาย/ ประชุมให้ความรู้ที่ช่วยในการวินิจฉัย เช่น EMG, musculoskeletal US ระยะเวลา 5 วันค่าใช้จ่ายต่อคนตลอดหลักสูตร (บาท) 30,000 บาท (7,500 x 4 ) บาท/คน จำนวน (คน) 4 ตำแหน่งและระดับ นายแพทย์ ระดับปฏิบัติการ เชี่ยวชาญ
2. การประชุมวิชาการทางกายภาพบำบัด / การอบรมเชิงปฏิบัติการทางกายภาพบำบัด  ระยะเวลา 3 วันค่าใช้จ่ายต่อคนตลอดหลักสูตร (บาท) 82,500 บาท (7,500 x 11) บาท/คน จำนวน (คน) 11 ตำแหน่งและระดับ นักกายภาพบำบัด ระดับปฏิบัติการชำนาญการพิเศษ
3. การประชุมวิชาการทางวิทยาศาสตร์การกีฬา / การอบรมเชิงปฏิบัติการทางวิทยาศาสตร์การกีฬา ระยะเวลา 3 วันค่าใช้จ่ายต่อคนตลอดหลักสูตร (บาท) 13,000 บาท (6,500 x 2) บาท/คน จำนวน (คน) 2 ตำแหน่งและระดับ นักวิทยาศาสตร์การกีฬา ระดับ ปฏิบัติการ ชำนาญการพิเศษประชุม/อบรม 
4. การฟื้นฟูหัวใจ ระยะเวลา 5 วันค่าใช้จ่ายต่อคนตลอดหลักสูตร (บาท) 24,000 บาท (8,000 x3) บาท/คน จำนวน (คน) 3 ตำแหน่งและระดับ นายแพทย์ ระดับ ชำนาญการ ชำนาญการพิเศษ นักกายภาพบำบัด ระดับปฏิบัติการ ชำนาญการพิเศษ นักวิทยาศาสตร์กีฬาปฏิบัติการ
5. ฝึกอบรม/ประชุม เกี่ยวกับ การประเมินสมรรถภาพทางกายด้วยการออกกำลังกายและการวิเคราะห์ก๊าซ (Cardiopulmonary exercise testing) ระยะเวลา 3 วันค่าใช้จ่ายต่อคน
ตลอดหลักสูตร (บาท) 13,800 บาท(6,900 x 2) บาท/คน จำนวน (คน) 2 ตำแหน่งและระดับ นายแพทย์ชำนาญการ/นายแพทย์ชำนาญการพิเศษ/นักกายภาพบำบัดปฏิบัติการ/นักกายภาพบำบัดชำนาญการ/นักวิทยาศาสตร์การกีฬาปฏิบัติการ
</t>
    </r>
    <r>
      <rPr>
        <b/>
        <sz val="20"/>
        <color rgb="FF00B050"/>
        <rFont val="TH SarabunPSK"/>
        <family val="2"/>
      </rPr>
      <t xml:space="preserve">ปี 2566
</t>
    </r>
    <r>
      <rPr>
        <b/>
        <sz val="20"/>
        <rFont val="TH SarabunPSK"/>
        <family val="2"/>
      </rPr>
      <t>2.2 ระยะสั้น</t>
    </r>
    <r>
      <rPr>
        <sz val="20"/>
        <rFont val="TH SarabunPSK"/>
        <family val="2"/>
      </rPr>
      <t xml:space="preserve">
1. อบรม/ประชุม/สัมมนาเชิงวิชาการประจำปี/การบริหารจัดการระบบสิ่งสนับสนุนในโรงพยาบาล/ด้านเครื่องมือแพทย์/ด้านวิศวกรรม/งานบริหารโลจิสติกส์/ด้านสิ่งแวดล้อมในโรงพยาบาล ระยะเวลา 2 วัน จำนวน 5 คน (ตำแหน่งนายแพทย์ ระดับชำนาญการ - เชี่ยวชาญ นักจัดการงานทั่วไป ระดับชำนาญการพิเศษ - เชี่ยวชาญพยาบาลวิชาชีพ ระดับชำนาญการ - ชำนาญการพิเศษ นายช่างเทคนิค ระดับอาวุโส) งบประมาณ 19,000 บาท (3,800 บาท/คน)
2. ประชุมวิชาการเวชศาสตร์ฟื้นฟู/ ประชุมวิชาการให้ความรู้/ทักษะ/ อบรมเชิงปฏิบัติการ เพื่อรักษาภาวะต่างๆ เช่น โรคกระดูกพรุน ภาวะปวด กีฬาและการออกกำลังกาย/ ประชุมให้ความรู้ที่ช่วยในการวินิจฉัย เช่น EMG, musculoskeletal US ระยะเวลา 5 วัน จำนวน 4 คน (ตำแหน่งนายแพทย์ ระดับปฏิบัติการ - เชี่ยวชาญ) งบประมาณ 30,000 บาท (7,500 บาท/คน)
3. การประชุมวิชาการทางกายภาพบำบัด/การอบรมเชิงปฏิบัติการทางกายภาพบำบัด ระยะเวลา 5 วัน จำนวน 11 คน (ตำแหน่งนักกายภาพบำบัด ระดับปฏิบัติการ-ชำนาญการพิเศษ) งบประมาณ 82,500 บาท (7,500 บาท/คน)</t>
    </r>
  </si>
  <si>
    <r>
      <rPr>
        <b/>
        <sz val="20"/>
        <color theme="1"/>
        <rFont val="TH SarabunPSK"/>
        <family val="2"/>
      </rPr>
      <t>300,000</t>
    </r>
    <r>
      <rPr>
        <sz val="20"/>
        <color theme="1"/>
        <rFont val="TH SarabunPSK"/>
        <family val="2"/>
      </rPr>
      <t xml:space="preserve">
</t>
    </r>
    <r>
      <rPr>
        <sz val="20"/>
        <color rgb="FFFF0000"/>
        <rFont val="TH SarabunPSK"/>
        <family val="2"/>
      </rPr>
      <t>(เครื่องตรวจตาและอุปกรณ์การตรวจตา)</t>
    </r>
    <r>
      <rPr>
        <sz val="20"/>
        <color theme="1"/>
        <rFont val="TH SarabunPSK"/>
        <family val="2"/>
      </rPr>
      <t xml:space="preserve">
</t>
    </r>
    <r>
      <rPr>
        <b/>
        <sz val="20"/>
        <color theme="1"/>
        <rFont val="TH SarabunPSK"/>
        <family val="2"/>
      </rPr>
      <t>234,900</t>
    </r>
    <r>
      <rPr>
        <sz val="20"/>
        <color theme="1"/>
        <rFont val="TH SarabunPSK"/>
        <family val="2"/>
      </rPr>
      <t xml:space="preserve">
</t>
    </r>
    <r>
      <rPr>
        <sz val="20"/>
        <color rgb="FFFF0000"/>
        <rFont val="TH SarabunPSK"/>
        <family val="2"/>
      </rPr>
      <t>(ค่าใช้จ่ายในการตรวจบุคลากร+TN)</t>
    </r>
    <r>
      <rPr>
        <sz val="20"/>
        <color theme="1"/>
        <rFont val="TH SarabunPSK"/>
        <family val="2"/>
      </rPr>
      <t xml:space="preserve">
</t>
    </r>
  </si>
  <si>
    <t xml:space="preserve">
203,100
(ค่าใช้จ่ายในการตรวจบุคลากร+TN)</t>
  </si>
  <si>
    <t xml:space="preserve">
71,600
(ค่าใช้จ่ายในการตรวจบุคลากร+TN)</t>
  </si>
  <si>
    <r>
      <rPr>
        <b/>
        <sz val="20"/>
        <rFont val="TH SarabunPSK"/>
        <family val="2"/>
      </rPr>
      <t>รวมข้อมูลปี 64-67
TN.1</t>
    </r>
    <r>
      <rPr>
        <sz val="20"/>
        <rFont val="TH SarabunPSK"/>
        <family val="2"/>
      </rPr>
      <t xml:space="preserve">
จำนวน 6 โครงการ
บุคลากร 1,050 คน
งบประมาณ 214,800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9 โครงการ
บุคลากร 44 คน
งบประมาณ 312,203 บาท
</t>
    </r>
    <r>
      <rPr>
        <b/>
        <sz val="20"/>
        <rFont val="TH SarabunPSK"/>
        <family val="2"/>
      </rPr>
      <t>TN.3</t>
    </r>
    <r>
      <rPr>
        <sz val="20"/>
        <rFont val="TH SarabunPSK"/>
        <family val="2"/>
      </rPr>
      <t xml:space="preserve">
</t>
    </r>
    <r>
      <rPr>
        <b/>
        <sz val="20"/>
        <rFont val="TH SarabunPSK"/>
        <family val="2"/>
      </rPr>
      <t xml:space="preserve">งบประมาณทั้งสื้น
527,003
</t>
    </r>
    <r>
      <rPr>
        <sz val="20"/>
        <rFont val="TH SarabunPSK"/>
        <family val="2"/>
      </rPr>
      <t xml:space="preserve">
</t>
    </r>
  </si>
  <si>
    <r>
      <rPr>
        <b/>
        <sz val="20"/>
        <rFont val="TH SarabunPSK"/>
        <family val="2"/>
      </rPr>
      <t>TN.1</t>
    </r>
    <r>
      <rPr>
        <sz val="20"/>
        <rFont val="TH SarabunPSK"/>
        <family val="2"/>
      </rPr>
      <t xml:space="preserve">
-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1 โครงการ
บุคลากร 2 คน 
งบประมาณ 17,403 บาท
</t>
    </r>
    <r>
      <rPr>
        <b/>
        <sz val="20"/>
        <rFont val="TH SarabunPSK"/>
        <family val="2"/>
      </rPr>
      <t>TN.3</t>
    </r>
    <r>
      <rPr>
        <sz val="20"/>
        <rFont val="TH SarabunPSK"/>
        <family val="2"/>
      </rPr>
      <t xml:space="preserve">
-
</t>
    </r>
    <r>
      <rPr>
        <b/>
        <sz val="20"/>
        <rFont val="TH SarabunPSK"/>
        <family val="2"/>
      </rPr>
      <t xml:space="preserve">งบประมาณทั้งสิ้น
17,403
</t>
    </r>
    <r>
      <rPr>
        <sz val="20"/>
        <rFont val="TH SarabunPSK"/>
        <family val="2"/>
      </rPr>
      <t xml:space="preserve">
</t>
    </r>
  </si>
  <si>
    <r>
      <rPr>
        <b/>
        <sz val="20"/>
        <rFont val="TH SarabunPSK"/>
        <family val="2"/>
      </rPr>
      <t>TN.1</t>
    </r>
    <r>
      <rPr>
        <sz val="20"/>
        <rFont val="TH SarabunPSK"/>
        <family val="2"/>
      </rPr>
      <t xml:space="preserve">
จำนวน 2 โครงการ
บุคลากร 350 คน
งบประมาณ 71,600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5 โครงการ
บุคลากร 22 คน 
งบประมาณ 163,300 บาท
</t>
    </r>
    <r>
      <rPr>
        <b/>
        <sz val="20"/>
        <rFont val="TH SarabunPSK"/>
        <family val="2"/>
      </rPr>
      <t>TN.3</t>
    </r>
    <r>
      <rPr>
        <sz val="20"/>
        <rFont val="TH SarabunPSK"/>
        <family val="2"/>
      </rPr>
      <t xml:space="preserve">
-
</t>
    </r>
    <r>
      <rPr>
        <b/>
        <sz val="20"/>
        <rFont val="TH SarabunPSK"/>
        <family val="2"/>
      </rPr>
      <t xml:space="preserve">งบประมาณทั้งสิ้น
234,900
</t>
    </r>
    <r>
      <rPr>
        <sz val="20"/>
        <rFont val="TH SarabunPSK"/>
        <family val="2"/>
      </rPr>
      <t xml:space="preserve">
</t>
    </r>
  </si>
  <si>
    <r>
      <rPr>
        <b/>
        <sz val="20"/>
        <color theme="1"/>
        <rFont val="TH SarabunPSK"/>
        <family val="2"/>
      </rPr>
      <t>TN.1</t>
    </r>
    <r>
      <rPr>
        <sz val="20"/>
        <color theme="1"/>
        <rFont val="TH SarabunPSK"/>
        <family val="2"/>
      </rPr>
      <t xml:space="preserve">
จำนวน 2 โครงการ
บุคลากร 350 คน
งบประมาณ 71,600 บาท
</t>
    </r>
    <r>
      <rPr>
        <b/>
        <sz val="20"/>
        <color theme="1"/>
        <rFont val="TH SarabunPSK"/>
        <family val="2"/>
      </rPr>
      <t>TN.2</t>
    </r>
    <r>
      <rPr>
        <sz val="20"/>
        <color theme="1"/>
        <rFont val="TH SarabunPSK"/>
        <family val="2"/>
      </rPr>
      <t xml:space="preserve">
</t>
    </r>
    <r>
      <rPr>
        <u/>
        <sz val="20"/>
        <color theme="1"/>
        <rFont val="TH SarabunPSK"/>
        <family val="2"/>
      </rPr>
      <t>2.1 ระยะยาว</t>
    </r>
    <r>
      <rPr>
        <sz val="20"/>
        <color theme="1"/>
        <rFont val="TH SarabunPSK"/>
        <family val="2"/>
      </rPr>
      <t xml:space="preserve">
-
</t>
    </r>
    <r>
      <rPr>
        <u/>
        <sz val="20"/>
        <color theme="1"/>
        <rFont val="TH SarabunPSK"/>
        <family val="2"/>
      </rPr>
      <t>2.2 ระยะสั้น</t>
    </r>
    <r>
      <rPr>
        <sz val="20"/>
        <color theme="1"/>
        <rFont val="TH SarabunPSK"/>
        <family val="2"/>
      </rPr>
      <t xml:space="preserve">
จำนวน 3 โครงการ
บุคลากร 20 คน 
งบประมาณ 131,500 บาท
</t>
    </r>
    <r>
      <rPr>
        <b/>
        <sz val="20"/>
        <rFont val="TH SarabunPSK"/>
        <family val="2"/>
      </rPr>
      <t>TN.3</t>
    </r>
    <r>
      <rPr>
        <sz val="20"/>
        <rFont val="TH SarabunPSK"/>
        <family val="2"/>
      </rPr>
      <t xml:space="preserve">
-
</t>
    </r>
    <r>
      <rPr>
        <b/>
        <sz val="20"/>
        <rFont val="TH SarabunPSK"/>
        <family val="2"/>
      </rPr>
      <t xml:space="preserve">งบประมาณทั้งสิ้น
203,100
</t>
    </r>
  </si>
  <si>
    <r>
      <t xml:space="preserve">TN.1 
จำนวน 2 โครงการ
บุคลากร 350 คน
งบประมาณ 71,600 บาท
TN.2
</t>
    </r>
    <r>
      <rPr>
        <u/>
        <sz val="20"/>
        <color theme="1"/>
        <rFont val="TH SarabunPSK"/>
        <family val="2"/>
      </rPr>
      <t>2.1 ระยะยาว</t>
    </r>
    <r>
      <rPr>
        <sz val="20"/>
        <color theme="1"/>
        <rFont val="TH SarabunPSK"/>
        <family val="2"/>
      </rPr>
      <t xml:space="preserve">
-
</t>
    </r>
    <r>
      <rPr>
        <u/>
        <sz val="20"/>
        <color theme="1"/>
        <rFont val="TH SarabunPSK"/>
        <family val="2"/>
      </rPr>
      <t>2.2 ระยะสั้น</t>
    </r>
    <r>
      <rPr>
        <sz val="20"/>
        <color theme="1"/>
        <rFont val="TH SarabunPSK"/>
        <family val="2"/>
      </rPr>
      <t xml:space="preserve">
-
TN.3
-
</t>
    </r>
    <r>
      <rPr>
        <b/>
        <sz val="20"/>
        <color theme="1"/>
        <rFont val="TH SarabunPSK"/>
        <family val="2"/>
      </rPr>
      <t>งบประมาณทั้งสิ้น 71,600</t>
    </r>
  </si>
  <si>
    <t>จัดซื้อเครื่องตรวจตา อุปรกรณ์การตรวจตา (ปี 65 งบประมาณ 300,000 บาท)และค่าใช้จ่ายในการตรวจบุคลากร (65-67 งบประมาณปีละ 60,000 บาท)</t>
  </si>
  <si>
    <t xml:space="preserve">ขับเคลื่อนสู่องค์กรคุณธรรม ด้วยอัตลักษณ์“รับผิดชอบ โปร่งใส ใส่ใจบริการและจิตอาสา”    พร้อมทั้งสืบสานศาสตร์พระราชา </t>
  </si>
  <si>
    <t>5.  น้อมนำศาสตร์พระราชาและจิตอาสามาใช้ในการปฏิบัติงานและการบริหารจัดการองค์กรและสร้างวัฒนธรรมองค์กรสู่องค์กรคุณธรรม</t>
  </si>
  <si>
    <t>2. ปันรัก ปันน้ำใจ ปลูกต้นไม้ประดับเพิ่มพื้นที่สีเขียวให้ รพจ.</t>
  </si>
  <si>
    <t>ผู้เข้าร่วม
ประมาณ 90 คน</t>
  </si>
  <si>
    <t>-</t>
  </si>
  <si>
    <t>ผู้เข้าร่วม
ประมาณ 30 คน</t>
  </si>
  <si>
    <t>3. ปลอกแห่งความห่วงใยให้คนไข้ รพจ.</t>
  </si>
  <si>
    <t>ผู้ป่วย
ประมาณ 120 คน</t>
  </si>
  <si>
    <t>ผู้ป่วย
ประมาณ 40 คน</t>
  </si>
  <si>
    <t>4. ปันรัก ปันน้ำใจ ให้อุปกรณ์การเรียนการสอนและกีฬาสู่โรงเรียนในถิ่นทุรกันดาร</t>
  </si>
  <si>
    <t>ผู้บริจาค
ประมาณ 60 คน</t>
  </si>
  <si>
    <t>ผู้บริจาค
ประมาณ 20 คน</t>
  </si>
  <si>
    <r>
      <t xml:space="preserve">5. โครงการราชการใสสะอาด (ITA)
</t>
    </r>
    <r>
      <rPr>
        <b/>
        <sz val="20"/>
        <color rgb="FF00B050"/>
        <rFont val="TH SarabunPSK"/>
        <family val="2"/>
      </rPr>
      <t>TN1 : 
ปี 2565</t>
    </r>
    <r>
      <rPr>
        <b/>
        <sz val="20"/>
        <rFont val="TH SarabunPSK"/>
        <family val="2"/>
      </rPr>
      <t xml:space="preserve"> (กิจกรรม)</t>
    </r>
    <r>
      <rPr>
        <b/>
        <sz val="20"/>
        <color rgb="FF00B050"/>
        <rFont val="TH SarabunPSK"/>
        <family val="2"/>
      </rPr>
      <t xml:space="preserve">
</t>
    </r>
    <r>
      <rPr>
        <sz val="20"/>
        <rFont val="TH SarabunPSK"/>
        <family val="2"/>
      </rPr>
      <t xml:space="preserve">1. ผู้ป่วยปลอดภัย ด้วยการทบทวน (ไม่ใช้งบประมาณ)
2. Service mind ด้วย ckp 5 s model (ไม่ใช้งบประมาณ)
3. มีรางวัล ถ้าขยันรายงาน (IR,AE) (ไม่ใช้งบประมาณ)
4. คุณคือ...HERO (ไม่ใช้งบประมาณ)
5. ทำดี มีที่ Post (ไม่ใช้งบประมาณ)
</t>
    </r>
    <r>
      <rPr>
        <b/>
        <sz val="20"/>
        <color rgb="FF00B050"/>
        <rFont val="TH SarabunPSK"/>
        <family val="2"/>
      </rPr>
      <t>ปี 2566</t>
    </r>
    <r>
      <rPr>
        <sz val="20"/>
        <rFont val="TH SarabunPSK"/>
        <family val="2"/>
      </rPr>
      <t xml:space="preserve">
1. โครงการฝึกอบรมเชิงปฏิบัติการการพัฒนาจริยธรรมพยาบาล จำนวน 100 คน ระยะเวลา 2 วัน งบประมาณ 109,520 บาท (งบ กทม.)
2. โครงการดูงานโรงพยาบาลคุณธรรมและจริยธรรม จำนวน 105 คน ระยะเวลา 4 วัน 3 คืน งบประมาณ 858,800 บาท (งบ กทม.)</t>
    </r>
  </si>
  <si>
    <t>จำนวน 2 โครงการ
บุคลากร 205 คน
งบประมาณ 968,320 บาท</t>
  </si>
  <si>
    <t>TN 1 :
จำนวน 2 โครงการ
บุคลากร 205 คน
งบประมาณ 968,320 บาท</t>
  </si>
  <si>
    <t>รพ.ต้องดำเนินการโครงการ/กิจกรรม ทุกปี</t>
  </si>
  <si>
    <t xml:space="preserve">เพิ่มประสิทธิภาพการบริหารจัดการเพื่อสนับสนุนการปฏิบัติงานตามภารกิจหลักและภารกิจพิเศษ </t>
  </si>
  <si>
    <t>6. พัฒนาระบบบริหารจัดการที่มีประสิทธิภาพ ลดกระบวนงานที่ซับซ้อนลดต้นทุน ตรวจสอบได้และทันต่อสถานการณ์ที่มีความจำเป็นเร่งด่วน</t>
  </si>
  <si>
    <t>สพบ. เป็นผู้จัดทำโครงการ CSSD โดยมี รพ. สนับสนุนการดำเนินงาน</t>
  </si>
  <si>
    <r>
      <t xml:space="preserve">TN2 :
</t>
    </r>
    <r>
      <rPr>
        <b/>
        <sz val="20"/>
        <color rgb="FF00B050"/>
        <rFont val="TH SarabunPSK"/>
        <family val="2"/>
      </rPr>
      <t>2564</t>
    </r>
    <r>
      <rPr>
        <b/>
        <sz val="20"/>
        <rFont val="TH SarabunPSK"/>
        <family val="2"/>
      </rPr>
      <t xml:space="preserve">
2.1 ระยะยาว
</t>
    </r>
    <r>
      <rPr>
        <u/>
        <sz val="20"/>
        <rFont val="TH SarabunPSK"/>
        <family val="2"/>
      </rPr>
      <t>ฝึกอบรมมีไป ตปท.</t>
    </r>
    <r>
      <rPr>
        <b/>
        <sz val="20"/>
        <rFont val="TH SarabunPSK"/>
        <family val="2"/>
      </rPr>
      <t xml:space="preserve">
1.</t>
    </r>
    <r>
      <rPr>
        <sz val="20"/>
        <rFont val="TH SarabunPSK"/>
        <family val="2"/>
      </rPr>
      <t xml:space="preserve"> ประกาศนียบัตรการบริหาร รพ. CEO (น.ส.สุกัญญา พงศ์ฤกษ์ดี ตำแหน่ง นพ.ชำนาญการพิเศษ) งบประมาณ 170,000 บาท (เงินบำรุงฯ) </t>
    </r>
    <r>
      <rPr>
        <b/>
        <sz val="20"/>
        <rFont val="TH SarabunPSK"/>
        <family val="2"/>
      </rPr>
      <t xml:space="preserve">
</t>
    </r>
    <r>
      <rPr>
        <b/>
        <sz val="20"/>
        <color rgb="FF00B050"/>
        <rFont val="TH SarabunPSK"/>
        <family val="2"/>
      </rPr>
      <t>2565</t>
    </r>
    <r>
      <rPr>
        <b/>
        <sz val="20"/>
        <rFont val="TH SarabunPSK"/>
        <family val="2"/>
      </rPr>
      <t xml:space="preserve">
2.2 ระยะสั้น
1.</t>
    </r>
    <r>
      <rPr>
        <sz val="20"/>
        <rFont val="TH SarabunPSK"/>
        <family val="2"/>
      </rPr>
      <t xml:space="preserve"> อบรม/ประชุมเกี่ยวกับการวิเคราะห์ต้นทุนทางการแพทย์และสาธารณสุข ระยะเวลา 4 วัน จำนวน 5 คน (ตำแหน่ง นายแพทย์ ระดับชำนาญการ -เชี่ยวชาญ/พยาบาลวิชาชีพ ระดับชำนาญการ - ชำนาญการพิเศษ/นักวิทยาศาสตร์การแพทย์ ระดับชำนาญการ/นักเวชสถิติ ระดับปฏิบัติการ/เจ้าพนักงานเวชสถิติ ระดับชำนาญงาน) งบประมาณ 75,000 บาท (15,000 x 5) บาท/คน)</t>
    </r>
  </si>
  <si>
    <r>
      <rPr>
        <b/>
        <u/>
        <sz val="20"/>
        <rFont val="TH SarabunPSK"/>
        <family val="2"/>
      </rPr>
      <t>TN2.1</t>
    </r>
    <r>
      <rPr>
        <b/>
        <sz val="20"/>
        <rFont val="TH SarabunPSK"/>
        <family val="2"/>
      </rPr>
      <t xml:space="preserve">
จำนวน 1 โครงการ
บุคลากร 1 คน
งบประมาณทั้งสิ้น 170,000 บาท
</t>
    </r>
    <r>
      <rPr>
        <b/>
        <u/>
        <sz val="20"/>
        <rFont val="TH SarabunPSK"/>
        <family val="2"/>
      </rPr>
      <t>TN2.2 ระยะสั้น</t>
    </r>
    <r>
      <rPr>
        <b/>
        <sz val="20"/>
        <rFont val="TH SarabunPSK"/>
        <family val="2"/>
      </rPr>
      <t xml:space="preserve">
จำนวน 1 โครงการ
บุคลากร 5 คน
งบประมาณทั้งสิ้น 75,000 บาท
งบประมาณทั้งสิ้น 245,000 บาท</t>
    </r>
  </si>
  <si>
    <r>
      <rPr>
        <u/>
        <sz val="20"/>
        <rFont val="TH SarabunPSK"/>
        <family val="2"/>
      </rPr>
      <t>TN2.1</t>
    </r>
    <r>
      <rPr>
        <sz val="20"/>
        <rFont val="TH SarabunPSK"/>
        <family val="2"/>
      </rPr>
      <t xml:space="preserve">
จำนวน 1 โครงการ
บุคลากร 1 คน
งบประมาณทั้งสิ้น 170,000 บาท</t>
    </r>
  </si>
  <si>
    <r>
      <rPr>
        <u/>
        <sz val="20"/>
        <rFont val="TH SarabunPSK"/>
        <family val="2"/>
      </rPr>
      <t>TN2.1</t>
    </r>
    <r>
      <rPr>
        <sz val="20"/>
        <rFont val="TH SarabunPSK"/>
        <family val="2"/>
      </rPr>
      <t xml:space="preserve">
-
</t>
    </r>
    <r>
      <rPr>
        <u/>
        <sz val="20"/>
        <rFont val="TH SarabunPSK"/>
        <family val="2"/>
      </rPr>
      <t>TN2.2 ระยะสั้น</t>
    </r>
    <r>
      <rPr>
        <sz val="20"/>
        <rFont val="TH SarabunPSK"/>
        <family val="2"/>
      </rPr>
      <t xml:space="preserve">
จำนวน 1 โครงการ
บุคลากร 5 คน
งบประมาณทั้งสิ้น 75,000 บาท</t>
    </r>
  </si>
  <si>
    <t>ยุทธศาสตร์ที่ 2 Service Special</t>
  </si>
  <si>
    <t xml:space="preserve">พัฒนาศักยภาพและยกระดับศูนย์ความเป็นเลิศทางการแพทย์ด้านโรคเฉพาะทางสู่การประเมินเฉพาะโรคหรือระบบ(Disease Specific Certification : DSC) รวมถึงเพิ่มศูนย์ความเป็นเลิศทางการแพทย์ที่สอดคล้องกับความต้องการและแนวโน้มการเจ็บป่วยของประชาชน ตลอดจนการรองรับโรคเฉพาะทางของผู้สูงอายุให้เป็นที่ยอมรับทั้งในระดับประเทศ และนานาชาติ
 </t>
  </si>
  <si>
    <t>1. พัฒนาศูนย์ความเป็นเลิศทางการแพทย์ด้านโรคเฉพาะทางผ่าน DSC และการรับรองมาตรฐานโรงพยาบาล</t>
  </si>
  <si>
    <t xml:space="preserve">6.โครงการพัฒนาโรงพยาบาลสู่การรับรองคุณภาพโรงพยาบาลขั้นก้าวหน้า (Advanced HA)
</t>
  </si>
  <si>
    <t xml:space="preserve"> - สำเร็จ AHA ในปี 67 (ทำ AHA หลัง re ac HA ปี 66)</t>
  </si>
  <si>
    <r>
      <t xml:space="preserve">7. โครงการพัฒนาคุณภาพโรงพยาบาลสู่การประเมินรายโรคหรือระบบ (DSC)
    </t>
    </r>
    <r>
      <rPr>
        <sz val="20"/>
        <color rgb="FFFF0000"/>
        <rFont val="TH SarabunPSK"/>
        <family val="2"/>
      </rPr>
      <t xml:space="preserve">: การเยี่ยมสำรวจเพื่อตรวจประเมินรับรองมาตรฐานเฉพาะโรค (ปี 2565 - 2566)
</t>
    </r>
    <r>
      <rPr>
        <b/>
        <sz val="20"/>
        <color rgb="FF00B050"/>
        <rFont val="TH SarabunPSK"/>
        <family val="2"/>
      </rPr>
      <t xml:space="preserve">ปี 2565
  </t>
    </r>
    <r>
      <rPr>
        <sz val="20"/>
        <rFont val="TH SarabunPSK"/>
        <family val="2"/>
      </rPr>
      <t xml:space="preserve">   - การต่ออายุการรับรองของหัตถการผ่าตัดผ่านกล้องสำหรับการผ่าตัดมดลูก การผ่าตัดเนื้องอกมดลูก และการผ่าตัดถุงน้ำที่รังไข่ งบประมาณ 63,010 บาท
     - คลินิกเบาหวานครบวงจร (Comprehensive Diabetes Clinic) (ไม่มีค่าใช้จ่าย) 
</t>
    </r>
    <r>
      <rPr>
        <b/>
        <sz val="20"/>
        <color rgb="FF00B050"/>
        <rFont val="TH SarabunPSK"/>
        <family val="2"/>
      </rPr>
      <t>TN2 :</t>
    </r>
    <r>
      <rPr>
        <sz val="20"/>
        <rFont val="TH SarabunPSK"/>
        <family val="2"/>
      </rPr>
      <t xml:space="preserve">
</t>
    </r>
    <r>
      <rPr>
        <b/>
        <sz val="20"/>
        <rFont val="TH SarabunPSK"/>
        <family val="2"/>
      </rPr>
      <t>2.2 ระยะสั้น</t>
    </r>
    <r>
      <rPr>
        <sz val="20"/>
        <rFont val="TH SarabunPSK"/>
        <family val="2"/>
      </rPr>
      <t xml:space="preserve">
1. การอบรมหลักสูตรเครื่องมือห้องปฏิบัติการทางการแพทย์ : การบำรุงรักษาและการสอบเทียบ ระยะเวลา 1 วันค่าใช้จ่ายต่อคนตลอดหลักสูตร (บาท) 1,300 บาท (1,300 x 1) บาท/คน จำนวน (คน) 1 ตำแหน่งและระดับ นักเทคนิคการแพทย์ ระดับปฏิบัติการ ชำนาญการพิเศษ
</t>
    </r>
    <r>
      <rPr>
        <b/>
        <sz val="20"/>
        <color rgb="FF00B050"/>
        <rFont val="TH SarabunPSK"/>
        <family val="2"/>
      </rPr>
      <t>ปี 2566</t>
    </r>
    <r>
      <rPr>
        <sz val="20"/>
        <color rgb="FF00B050"/>
        <rFont val="TH SarabunPSK"/>
        <family val="2"/>
      </rPr>
      <t xml:space="preserve">
</t>
    </r>
    <r>
      <rPr>
        <sz val="20"/>
        <rFont val="TH SarabunPSK"/>
        <family val="2"/>
      </rPr>
      <t xml:space="preserve">     - การดูแลและป้องกันกระดูกหักซ้ำในผู้ป่วยโรคกระดูกพรุนโดยสหสาขาวิชาชีพ งบประมาณ 63,010 บาท</t>
    </r>
    <r>
      <rPr>
        <sz val="20"/>
        <color rgb="FFFF0000"/>
        <rFont val="TH SarabunPSK"/>
        <family val="2"/>
      </rPr>
      <t xml:space="preserve">
</t>
    </r>
    <r>
      <rPr>
        <sz val="20"/>
        <color rgb="FFFF00FF"/>
        <rFont val="TH SarabunPSK"/>
        <family val="2"/>
      </rPr>
      <t xml:space="preserve">     - Colonoscopy EGD งบประมาณ 64,200 บาท
     - HIV งบประมาณ 128,400 บาท
</t>
    </r>
    <r>
      <rPr>
        <b/>
        <sz val="20"/>
        <color rgb="FF00B050"/>
        <rFont val="TH SarabunPSK"/>
        <family val="2"/>
      </rPr>
      <t>TN2 :</t>
    </r>
    <r>
      <rPr>
        <sz val="20"/>
        <rFont val="TH SarabunPSK"/>
        <family val="2"/>
      </rPr>
      <t xml:space="preserve">
</t>
    </r>
    <r>
      <rPr>
        <b/>
        <sz val="20"/>
        <rFont val="TH SarabunPSK"/>
        <family val="2"/>
      </rPr>
      <t>2.2 ระยะสั้น</t>
    </r>
    <r>
      <rPr>
        <sz val="20"/>
        <rFont val="TH SarabunPSK"/>
        <family val="2"/>
      </rPr>
      <t xml:space="preserve">
1. การอบรมหลักสูตรเครื่องมือห้องปฏิบัติการทางการแพทย์ : การบำรุงรักษาและการสอบเทียบ ระยะเวลา 1 วัน จำนวน 1 คน (ตำแหน่งนักเทคนิคการแพทย์ ระดับปฏิบัติการ - ชำนาญการพิเศษ) งบประมาณ 1,300 บาท</t>
    </r>
  </si>
  <si>
    <t>255,610
(การประเมิน)
1,300 บาท
(TN)</t>
  </si>
  <si>
    <t xml:space="preserve">
1,300 บาท
(TN)</t>
  </si>
  <si>
    <t>TN2
2.2 ระยะสั้น
จำนวน 2 โครงการ
บุคลากร 2 คน
งบประมาณ 2,600 บาท</t>
  </si>
  <si>
    <t>TN2
2.2 ระยะสั้น
จำนวน 1 โครงการ
บุคลากร 1 คน
งบประมาณ 1,300 บาท</t>
  </si>
  <si>
    <r>
      <rPr>
        <u/>
        <sz val="20"/>
        <color rgb="FFFF0000"/>
        <rFont val="TH SarabunPSK"/>
        <family val="2"/>
      </rPr>
      <t>ปี 2565</t>
    </r>
    <r>
      <rPr>
        <sz val="20"/>
        <color rgb="FFFF0000"/>
        <rFont val="TH SarabunPSK"/>
        <family val="2"/>
      </rPr>
      <t xml:space="preserve"> จำนวน 2 เรื่อง
1. การต่ออายุการรับรองของหัตถการผ่าตัดผ่านกล้องสำหรับการผ่าตัดมดลูก การผ่าตัดเนื้องอกมดลูก และการผ่าตัดถุงน้ำที่รังไข่
2. คลินิกเบาหวานครบวงจร (Comprehensive Diabetes Clinic)
</t>
    </r>
    <r>
      <rPr>
        <u/>
        <sz val="20"/>
        <color rgb="FFFF0000"/>
        <rFont val="TH SarabunPSK"/>
        <family val="2"/>
      </rPr>
      <t>ปี 2566</t>
    </r>
    <r>
      <rPr>
        <sz val="20"/>
        <color rgb="FFFF0000"/>
        <rFont val="TH SarabunPSK"/>
        <family val="2"/>
      </rPr>
      <t xml:space="preserve"> - การดูแลและป้องกันกระดูกหักซ้ำในผู้ป่วยโรคกระดูกพรุนโดยสหสาขาวิชาชีพ</t>
    </r>
  </si>
  <si>
    <t xml:space="preserve"> - ดำเนินการ 1 ปี</t>
  </si>
  <si>
    <t>8. กิจกรรมการพัฒนาคุณภาพสถานพยาบาลด้วยระบบเครือข่ายกรุงเทพมหานคร (Quality Learning Network : QLN)</t>
  </si>
  <si>
    <t>สพบ. เป็นผู้จัดทำโครงการโดยมี รพ. สนับสนุนการดำเนินงาน</t>
  </si>
  <si>
    <r>
      <t xml:space="preserve">9. การพัฒนาคุณภาพโรงพยาบาล (HA)
ประกอบด้วย
9.1 กิจกรรมมหกรรมคุณภาพ (ปี 2565-2567) 214,000 บาท
9.2 โครงการต่ออายุ THIP  (ปี 2565-2567) 20,000 บาท
9.3 กิจกรรมการเยี่ยมสำรวจภายใน  (ปี 2565-2567) 20,000 บาท
9.4 โครงการเตรียมความพร้อมเป็นผู้เยี่ยมสำรวจภายใน (ปี 2565 และ 2567) 88,266 บาท
9.5 โครงการเยี่ยมสำรวจเพื่อเฝ้าระวัง (Surveillance Survey) (ปี 2567)  ไม่มีค่าใช้จ่าย
9.6 โครงการตรวจสอบวิศวกรรมความปลอดภัยใน รพ. (ปี 2565 และ 2567) 151,450 บาท
9.7 โครงการเยี่ยมสำรวจเพื่อต่ออายุการรับรอง (Re-accreditation ครั้งที่ 5) (ปี 2566) 171,300 บาท
</t>
    </r>
    <r>
      <rPr>
        <b/>
        <sz val="18"/>
        <color rgb="FF00B050"/>
        <rFont val="TH SarabunPSK"/>
        <family val="2"/>
      </rPr>
      <t xml:space="preserve">TN1 : </t>
    </r>
    <r>
      <rPr>
        <sz val="18"/>
        <color theme="1"/>
        <rFont val="TH SarabunPSK"/>
        <family val="2"/>
      </rPr>
      <t xml:space="preserve">
</t>
    </r>
    <r>
      <rPr>
        <b/>
        <sz val="18"/>
        <color rgb="FF00B050"/>
        <rFont val="TH SarabunPSK"/>
        <family val="2"/>
      </rPr>
      <t>ปี 2565</t>
    </r>
    <r>
      <rPr>
        <sz val="18"/>
        <color theme="1"/>
        <rFont val="TH SarabunPSK"/>
        <family val="2"/>
      </rPr>
      <t xml:space="preserve">
1. โครงการดูงานโรงพยาบาลคุณภาพ จำนวน 105 คน จำนวน 3 รุ่น พักค้าง 4 วัน 3 คืน งบประมาณ 882,800 บาท (เงินนอกงบประมาณ)
2. โครงการการเตรียมความพร้อมในการรับรองคุณภาพ HA สู่ A-HA จำนวน 120 คน ระยะเวลา 3 วัน งบประมาณ 201,000 บาท (เงินนอกงบประมาณ)
</t>
    </r>
    <r>
      <rPr>
        <b/>
        <sz val="18"/>
        <color rgb="FF00B050"/>
        <rFont val="TH SarabunPSK"/>
        <family val="2"/>
      </rPr>
      <t>ปี 2566</t>
    </r>
    <r>
      <rPr>
        <sz val="18"/>
        <color rgb="FF00B050"/>
        <rFont val="TH SarabunPSK"/>
        <family val="2"/>
      </rPr>
      <t xml:space="preserve">
</t>
    </r>
    <r>
      <rPr>
        <sz val="18"/>
        <color theme="1"/>
        <rFont val="TH SarabunPSK"/>
        <family val="2"/>
      </rPr>
      <t xml:space="preserve">1. โครงการอบรมเชิงปฏิบัติการเพื่อเตรียมความพร้อมในการรับรองคุณภาพ HA สู่ A-HA จำนวน 60 คน ระยะเวลา 10 วัน งบประมาณ 201,000 บาท (งบ กทม.)
</t>
    </r>
    <r>
      <rPr>
        <b/>
        <sz val="18"/>
        <color rgb="FF00B050"/>
        <rFont val="TH SarabunPSK"/>
        <family val="2"/>
      </rPr>
      <t>TN2 :</t>
    </r>
    <r>
      <rPr>
        <sz val="18"/>
        <color rgb="FF00B050"/>
        <rFont val="TH SarabunPSK"/>
        <family val="2"/>
      </rPr>
      <t xml:space="preserve">
</t>
    </r>
    <r>
      <rPr>
        <b/>
        <sz val="18"/>
        <color rgb="FF00B050"/>
        <rFont val="TH SarabunPSK"/>
        <family val="2"/>
      </rPr>
      <t>ปี 2564</t>
    </r>
    <r>
      <rPr>
        <sz val="18"/>
        <color rgb="FF00B050"/>
        <rFont val="TH SarabunPSK"/>
        <family val="2"/>
      </rPr>
      <t xml:space="preserve">
</t>
    </r>
    <r>
      <rPr>
        <b/>
        <sz val="18"/>
        <color theme="1"/>
        <rFont val="TH SarabunPSK"/>
        <family val="2"/>
      </rPr>
      <t>2.2 ระยะสั้น</t>
    </r>
    <r>
      <rPr>
        <sz val="18"/>
        <color theme="1"/>
        <rFont val="TH SarabunPSK"/>
        <family val="2"/>
      </rPr>
      <t xml:space="preserve">
1. ประชุม HA National Forum ครั้งที่ 21 ภายใต้หัวข้อ "Enhancing Trust in Healthcare" ระยะเวลา 3 วัน จำนวน 1 คน (นางสุกัญญา พงศ์ฤกษ์ดี ตำแหน่งนายแพทย์ชำนาญการพิเศษ) งบประมาณ 0บาท 
2. การอบรมหลักสูตรการพัมนาคุณภาพทางห้องปฏิบัติการอย่างต่อเนื่องแบบ online หลักสูตร MTC-LA-01 Online : มาตรฐานงานเทคนิคการแพทย์ 2560และเครื่องมือในการพัฒนาคุณภาพ รุ่นที่ 2 ระยะเวลา 3 วัน จำนวน 1 คน (นส.พิณรัตน์ โพธะศรี ตำแหน่งนักวิชาการศึกษาปฏิบัติการ  งบประมาณ 2,000 บาท) (รวม 2,000บาท)
3. การอบรมหลักสูตรการพัมนาคุณภาพทางห้องปฏิบัติการอย่างต่อเนื่องแบบ online หลักสูตร MTC-LA-01 Online : มาตรฐานงานเทคนิคการแพทย์ 2560และเครื่องมือในการพัฒนาคุณภาพ รุ่นที่ 2 ระยะเวลา 2 วัน จำนวน 1 คน นส.พัชรี แสงสี ตำแหน่งนักเทคนิคการแพทย์ปฏิบัติการ งบประมาณ 0บาท ) (รวม 0บาท)
</t>
    </r>
    <r>
      <rPr>
        <b/>
        <sz val="18"/>
        <color rgb="FF00B050"/>
        <rFont val="TH SarabunPSK"/>
        <family val="2"/>
      </rPr>
      <t>ปี 2565</t>
    </r>
    <r>
      <rPr>
        <sz val="18"/>
        <color theme="1"/>
        <rFont val="TH SarabunPSK"/>
        <family val="2"/>
      </rPr>
      <t xml:space="preserve">
</t>
    </r>
    <r>
      <rPr>
        <b/>
        <sz val="18"/>
        <color theme="1"/>
        <rFont val="TH SarabunPSK"/>
        <family val="2"/>
      </rPr>
      <t>2.2 ระยะสั้น</t>
    </r>
    <r>
      <rPr>
        <sz val="18"/>
        <color theme="1"/>
        <rFont val="TH SarabunPSK"/>
        <family val="2"/>
      </rPr>
      <t xml:space="preserve">
1. มาตรฐานงานเทคนิคการแพทย์ 2560 และเครื่องมือสำคัญในการพัฒนาคุณภาพ ระยะเวลา 2 วันค่าใช้จ่ายต่อคนตลอดหลักสูตร (บาท) 10,000 บาท (2,500 x 4) บาท/คน จำนวน (คน) 4 ตำแหน่งและระดับ นักเทคนิคการแพทย์ ระดับ ปฏิบัติการ ชำนาญการพิเศษ
2. มหกรรมคุณภาพมาตรฐานห้องปฏิบัติการระดับชาติ ระยะเวลา 3 วันค่าใช้จ่ายต่อคน
ตลอดหลักสูตร (บาท) 12,000 บาท (3,000 x 4) บาท/คน จำนวน (คน) 4 ตำแหน่งและระดับ นักเทคนิคการแพทย์ ระดับ ปฏิบัติการ – ชำนาญการพิเศษ
3. เทคนิคการตรวจติดตามภายในตามมาตรฐานงานเทคนิคการแพทย์2560 ระยะเวลา 3 วันค่าใช้จ่ายต่อคน
ตลอดหลักสูตร (บาท) 9,000 บาท (4,500 x 2) บาท/คน จำนวน (คน) 2 ตำแหน่งและระดับ นักเทคนิคการแพทย์ ระดับ ชำนาญการพิเศษ
4. การอบรมหลักสูตรเทคนิคการตรวจติดตามภายในตามมาตรฐานงานเทคนิคการแพทย์ 2560 ระยะเวลา 3 วันค่าใช้จ่ายต่อคนตลอดหลักสูตร (บาท) 4,500 บาท (4,500 x 1) บาท/คน จำนวน (คน) 1 ตำแหน่งและระดับ นักเทคนิคการแพทย์ ระดับปฏิบัติการชำนาญการพิเศษ
5. การอบรมหลักสูตรมาตรฐานงานเทคนิคการแพทย์ 2560 และเครื่องมือสำคัญในการพัฒนาคุณภาพ ระยะเวลา 2 วันค่าใช้จ่ายต่อคนตลอดหลักสูตร (บาท) 2,500 บาท (2,500 x 1) บาท/คน จำนวน (คน) 1 ตำแหน่งและระดับ นักเทคนิคการแพทย์ ระดับปฏิบัติการ ชำนาญการพิเศษ
6. การอบรมหลักสูตรการประกันคุณภาพทางห้องปฏิบัติการ ตามมาตรฐานงานเทคนิคการแพทย์ 2560 ระยะเวลา 3 วันค่าใช้จ่ายต่อคน ตลอดหลักสูตร (บาท) 3,700 บาท (3,700 x 1) บาท/คน จำนวน (คน) 1 ตำแหน่งและระดับ นักเทคนิคการแพทย์ ระดับปฏิบัติการ ชำนาญการพิเศษ
7. การประชุมระดับชาติประจำปี HA National Forum ระยะเวลา 2 วันค่าใช้จ่ายต่อคน
ตลอดหลักสูตร (บาท) 75,000 บาท (5,000 x 15) บาท/คน จำนวน (คน) 15 ตำแหน่งและระดับ ข้าราชการและลูกจ้างสังกัด รพจ.
8. อบรม/ประชุม เกี่ยวกับการจัดทำแผนจัดการความรู้รายบุคคล (Individual KM Plan) ในการพัฒนากระบวนการปฏิบัติงานขององค์กรเพื่อการสร้างสรรค์ผลงานสู่ความก้าวหน้าในสายอาชีพของบุคลากร ระยะเวลา 1 วันค่าใช้จ่ายต่อคนตลอดหลักสูตร (บาท) 10,000 บาท (2,000 x 5) บาท/คน จำนวน (คน) 5 ตำแหน่งและระดับ นายแพทย์ ระดับชำนาญการพิเศษเชี่ยวชาญ นักจัดการงานทั่วไป ระดับปฏิบัติการชำนาญการ นักทรัพยากรบุคคล ระดับปฏิบัติการชำนาญการ เจ้าพนักงานธุรการ ระดับปฏิบัติการชำนาญงาน
9. ประชุมวิชาการมหกรรมคุณภาพมาตรฐานห้องปฏิบัติการระดับชาติ ระยะเวลา 3 วันค่าใช้จ่ายต่อคน
ตลอดหลักสูตร (บาท) 3,000 บาท (3,000 x 1) บาท/คน จำนวน (คน) 1 ตำแหน่งและระดับ นักเทคนิคการแพทย์ ระดับปฏิบัติการ -ชำนาญการพิเศษ
</t>
    </r>
    <r>
      <rPr>
        <b/>
        <sz val="18"/>
        <color rgb="FF00B050"/>
        <rFont val="TH SarabunPSK"/>
        <family val="2"/>
      </rPr>
      <t>ปี 2566</t>
    </r>
    <r>
      <rPr>
        <b/>
        <sz val="18"/>
        <color theme="1"/>
        <rFont val="TH SarabunPSK"/>
        <family val="2"/>
      </rPr>
      <t xml:space="preserve">
2.2 ระยะสั้น
</t>
    </r>
    <r>
      <rPr>
        <sz val="18"/>
        <color theme="1"/>
        <rFont val="TH SarabunPSK"/>
        <family val="2"/>
      </rPr>
      <t>1. การอบรมหลักสูตรการประกันคุณภาพทางห้องปฏิบัติการ ตามมาตรฐานงานเทคนิคการแพทย์ 2560 ระยะเวลา 3 วัน จำนวน 1 คน (ตำแหน่งนักเทคนิคการแพทย์ ระดับปฏิบัติการ - ชำนาญการพิเศษ) งบประมาณ 3,700 บาท
2. การอบรมหลักสูตรเทคนิคการตรวจติดตามภายในตามมาตรฐานงานเทคนิคการแพทย์ 2560 ระยะเวลา 3 วัน จำนวน 1 คน (ตำแหน่งนักเทคนิคการแพทย์ ระดับปฏิบัติการ - ชำนาญการพิเศษ) งบประมาณ 3,700 บาท
3. การอบรมหลักสูตรมาตรฐานงานเทคนิคการแพทย์ 2560 และเครื่องมือสำคัญในการพัฒนาคุณภาพ  ระยะเวลา 2 วัน จำนวน 1 คน (ตำแหน่งนักเทคนิคการแพทย์ ระดับปฏิบัติการ - ชำนาญการพิเศษ) งบประมาณ 2,500 บาท
4. อบรม/ประชุม เกี่ยวกับการจัดทำแผนจัดการความรู้รายบุคคล (Individual KM Plan) ในการพัฒนากระบวนการปฏิบัติงานขององค์กรเพื่อการสร้างสรรค์ผลงานสู่ความก้าวหน้าในสายอาชีพของบุคลากร ระยะเวลา 1 วัน จำนวน 5 คน (ตำแหน่งนายแพทย์ ระดับชำนาญการพิเศษ - เชี่ยวชาญ นักจัดการงานทั่วไป ระดับปฏิบัติการ - ชำนาญการ นักทรัพยากรบุคคล ระดับปฏิบัติการ - ชำนาญการ เจ้าพนักงานธุรการ ระดับปฏิบัติการ - ชำนาญงาน) งบประมาณ 10,000 บาท (2,000 บาท/คน)
5. ประชุมวิชาการมหกรรมคุณภาพมาตรฐานห้องปฏิบัติการระดับชาติ  ระยะเวลา 3 วัน จำนวน 1 คน (ตำแหน่งนักเทคนิคการแพทย์ ระดับปฏิบัติการ - ชำนาญการพิเศษ) งบประมาณ 3,000 บาท</t>
    </r>
  </si>
  <si>
    <t>20,000
(10.2)
2,000
(TN)</t>
  </si>
  <si>
    <t>493,716
(9.1+9.2+9.3+9.4+9.5+9.6)
โครงการ 10.5 ไม่ใช้งบประมาณ เพราะส่งรายงานความก้าวหน้าอย่างเดียว
1,213,500
(TN)</t>
  </si>
  <si>
    <t xml:space="preserve">425,300
(9.1+9.2+9.3+9.7)
223,900
(TN)
</t>
  </si>
  <si>
    <t>493,716
(9.1+9.2+9.3+9.4+9.6)</t>
  </si>
  <si>
    <r>
      <rPr>
        <b/>
        <sz val="20"/>
        <rFont val="TH SarabunPSK"/>
        <family val="2"/>
      </rPr>
      <t>รวมข้อมูลปี 64-67
TN.1</t>
    </r>
    <r>
      <rPr>
        <sz val="20"/>
        <rFont val="TH SarabunPSK"/>
        <family val="2"/>
      </rPr>
      <t xml:space="preserve">
จำนวน 3 โครงการ
บุคลากร 285 คน
งบประมาณ 1,284,800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17 โครงการ
บุคลากร 46 คน
งบประมาณ 154,600 บาท
</t>
    </r>
    <r>
      <rPr>
        <b/>
        <sz val="20"/>
        <rFont val="TH SarabunPSK"/>
        <family val="2"/>
      </rPr>
      <t>TN.3
-</t>
    </r>
    <r>
      <rPr>
        <sz val="20"/>
        <rFont val="TH SarabunPSK"/>
        <family val="2"/>
      </rPr>
      <t xml:space="preserve">
</t>
    </r>
    <r>
      <rPr>
        <b/>
        <sz val="20"/>
        <rFont val="TH SarabunPSK"/>
        <family val="2"/>
      </rPr>
      <t xml:space="preserve">งบประมาณทั้งสื้น
1,439,400
</t>
    </r>
    <r>
      <rPr>
        <sz val="20"/>
        <rFont val="TH SarabunPSK"/>
        <family val="2"/>
      </rPr>
      <t xml:space="preserve">
</t>
    </r>
  </si>
  <si>
    <r>
      <rPr>
        <b/>
        <sz val="20"/>
        <rFont val="TH SarabunPSK"/>
        <family val="2"/>
      </rPr>
      <t>TN.1</t>
    </r>
    <r>
      <rPr>
        <sz val="20"/>
        <rFont val="TH SarabunPSK"/>
        <family val="2"/>
      </rPr>
      <t xml:space="preserve">
-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3 โครงการ
บุคลากร 3 คน 
งบประมาณ 2,000 บาท
</t>
    </r>
    <r>
      <rPr>
        <b/>
        <sz val="20"/>
        <rFont val="TH SarabunPSK"/>
        <family val="2"/>
      </rPr>
      <t>TN.3</t>
    </r>
    <r>
      <rPr>
        <sz val="20"/>
        <rFont val="TH SarabunPSK"/>
        <family val="2"/>
      </rPr>
      <t xml:space="preserve">
-
</t>
    </r>
    <r>
      <rPr>
        <b/>
        <sz val="20"/>
        <rFont val="TH SarabunPSK"/>
        <family val="2"/>
      </rPr>
      <t xml:space="preserve">งบประมาณทั้งสิ้น
2,000
</t>
    </r>
    <r>
      <rPr>
        <sz val="20"/>
        <rFont val="TH SarabunPSK"/>
        <family val="2"/>
      </rPr>
      <t xml:space="preserve">
</t>
    </r>
  </si>
  <si>
    <r>
      <rPr>
        <b/>
        <sz val="20"/>
        <rFont val="TH SarabunPSK"/>
        <family val="2"/>
      </rPr>
      <t>TN.1</t>
    </r>
    <r>
      <rPr>
        <sz val="20"/>
        <rFont val="TH SarabunPSK"/>
        <family val="2"/>
      </rPr>
      <t xml:space="preserve">
จำนวน 2 โครงการ
บุคลากร 225 คน
งบประมาณ 1,083,800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9 โครงการ
บุคลากร 34 คน 
งบประมาณ 129,700 บาท
</t>
    </r>
    <r>
      <rPr>
        <b/>
        <sz val="20"/>
        <rFont val="TH SarabunPSK"/>
        <family val="2"/>
      </rPr>
      <t>TN.3</t>
    </r>
    <r>
      <rPr>
        <sz val="20"/>
        <rFont val="TH SarabunPSK"/>
        <family val="2"/>
      </rPr>
      <t xml:space="preserve">
-
</t>
    </r>
    <r>
      <rPr>
        <b/>
        <sz val="20"/>
        <rFont val="TH SarabunPSK"/>
        <family val="2"/>
      </rPr>
      <t xml:space="preserve">งบประมาณทั้งสิ้น
1,213,500
</t>
    </r>
    <r>
      <rPr>
        <sz val="20"/>
        <rFont val="TH SarabunPSK"/>
        <family val="2"/>
      </rPr>
      <t xml:space="preserve">
</t>
    </r>
  </si>
  <si>
    <r>
      <rPr>
        <b/>
        <sz val="20"/>
        <rFont val="TH SarabunPSK"/>
        <family val="2"/>
      </rPr>
      <t>TN.1</t>
    </r>
    <r>
      <rPr>
        <sz val="20"/>
        <rFont val="TH SarabunPSK"/>
        <family val="2"/>
      </rPr>
      <t xml:space="preserve">
จำนวน 1 โครงการ
บุคลากร 60 คน
งบประมาณ 201,000 บาท
</t>
    </r>
    <r>
      <rPr>
        <b/>
        <sz val="20"/>
        <rFont val="TH SarabunPSK"/>
        <family val="2"/>
      </rPr>
      <t>TN.2</t>
    </r>
    <r>
      <rPr>
        <sz val="20"/>
        <rFont val="TH SarabunPSK"/>
        <family val="2"/>
      </rPr>
      <t xml:space="preserve">
</t>
    </r>
    <r>
      <rPr>
        <u/>
        <sz val="20"/>
        <rFont val="TH SarabunPSK"/>
        <family val="2"/>
      </rPr>
      <t>2.1 ระยะยาว</t>
    </r>
    <r>
      <rPr>
        <sz val="20"/>
        <rFont val="TH SarabunPSK"/>
        <family val="2"/>
      </rPr>
      <t xml:space="preserve">
- 
</t>
    </r>
    <r>
      <rPr>
        <u/>
        <sz val="20"/>
        <rFont val="TH SarabunPSK"/>
        <family val="2"/>
      </rPr>
      <t>2.2 ระยะสั้น</t>
    </r>
    <r>
      <rPr>
        <sz val="20"/>
        <rFont val="TH SarabunPSK"/>
        <family val="2"/>
      </rPr>
      <t xml:space="preserve">
จำนวน 5 โครงการ
บุคลากร 9 คน 
งบประมาณ 22,900 บาท
</t>
    </r>
    <r>
      <rPr>
        <b/>
        <sz val="20"/>
        <rFont val="TH SarabunPSK"/>
        <family val="2"/>
      </rPr>
      <t>TN.3</t>
    </r>
    <r>
      <rPr>
        <sz val="20"/>
        <rFont val="TH SarabunPSK"/>
        <family val="2"/>
      </rPr>
      <t xml:space="preserve">
-
</t>
    </r>
    <r>
      <rPr>
        <b/>
        <sz val="20"/>
        <rFont val="TH SarabunPSK"/>
        <family val="2"/>
      </rPr>
      <t xml:space="preserve">งบประมาณทั้งสิ้น
223,900
</t>
    </r>
    <r>
      <rPr>
        <sz val="20"/>
        <rFont val="TH SarabunPSK"/>
        <family val="2"/>
      </rPr>
      <t xml:space="preserve">
</t>
    </r>
  </si>
  <si>
    <t xml:space="preserve"> - กิจกรรมประกวดนวัตกรรมเพื่อมาต่อยอด HA ไม่มีวิทยากร มีแค่ คกก. ตัดสินรางวัล
 - re-ac ปี 66</t>
  </si>
  <si>
    <t>2.2 การระยะสั้น (การอบรม HA ของ รพจ.)</t>
  </si>
  <si>
    <t>346 คน</t>
  </si>
  <si>
    <t>7 คน</t>
  </si>
  <si>
    <t>78 คน</t>
  </si>
  <si>
    <t>138 คน</t>
  </si>
  <si>
    <t>หลักสูตร HA 201 : พื้นฐานสำหรับการพัฒนาคุณภาพสถานพยาบาล/สรพ./3 วัน/(4,500 บาท/คน) 
ปัจจุบันมีผู้เข้าอบรมแล้ว จำนวน 14 คน (ข้อมูล ปี พ.ศ. 2562 – 2564)</t>
  </si>
  <si>
    <t>56 คน</t>
  </si>
  <si>
    <t>10 คน</t>
  </si>
  <si>
    <t>23 คน</t>
  </si>
  <si>
    <t>หลักสูตร HA 304 : HA กับการบริหารการพยาบาล/สรพ./3 วัน/(4,500 บาท/คน)
ปัจจุบันมีผู้เข้าอบรมแล้ว จำนวน 1 คน (ข้อมูล ปี พ.ศ. 2562 – 2564)</t>
  </si>
  <si>
    <t>19 คน</t>
  </si>
  <si>
    <t>5 คน</t>
  </si>
  <si>
    <t>หลักสูตร HA 305 : การพัฒนาคุณภาพสำหรับงานสนับสนุนบริการ/สรพ./3 วัน/(4,500 บาท/คน)
ปัจจุบันมีผู้เข้าอบรมแล้ว จำนวน 8 คน (ข้อมูล ปี พ.ศ. 2562 – 2564)</t>
  </si>
  <si>
    <t>38 คน</t>
  </si>
  <si>
    <t>1 คน</t>
  </si>
  <si>
    <t>16 คน</t>
  </si>
  <si>
    <t>หลักสูตร HA 401 : การเยี่ยมสำรวจภายในและการสร้างโค๊ชเพื่อขับเคลื่อนคุณภาพอย่างต่อเนื่อง/สรพ./3 วัน/(5,000 บาท/คน)
ปัจจุบันมีผู้เข้าอบรมแล้ว จำนวน 11 คน (ข้อมูล ปี พ.ศ. 2562 – 2564)</t>
  </si>
  <si>
    <t>25 คน</t>
  </si>
  <si>
    <t>2 คน</t>
  </si>
  <si>
    <t>9 คน</t>
  </si>
  <si>
    <t>หลักสูตร HA 403 : Quality Change Agent/สรพ./3 วัน/(4,500 บาท/คน)ปัจจุบันมีผู้เข้าอบรมแล้ว จำนวน - คน (ข้อมูล ปี พ.ศ. 2562 – 2564)</t>
  </si>
  <si>
    <t>12 คน</t>
  </si>
  <si>
    <t>หลักสูตร HA 451 : การเตรียมตัวเป็นผู้เยี่ยมสำรวจภายนอก (External Surveyor Preparation Camp)/สรพ./5 วัน/(25,000 บาท/คน)
ปัจจุบันมีผู้เข้าอบรมแล้ว จำนวน - คน (ข้อมูล ปี พ.ศ. 2562 – 2564)</t>
  </si>
  <si>
    <t>3 คน</t>
  </si>
  <si>
    <t>หลักสูตร HA 501 : การนำมาตรฐานสู่การปฏิบัติ/สรพ./3 วัน/(5,400 บาท/คน)
ปัจจุบันมีผู้เข้าอบรมแล้ว จำนวน 4 คน (ข้อมูล ปี พ.ศ. 2562 – 2564)</t>
  </si>
  <si>
    <t>17 คน</t>
  </si>
  <si>
    <t>หลักสูตร HA 502 : แนวคิด Lean และการประยุกต์ใช้ในการบริการสุขภาพ/สรพ./4 วัน/(6,000 บาท/คน)
ปัจจุบันมีผู้เข้าอบรมแล้ว จำนวน - คน(ข้อมูล ปี พ.ศ. 2562 – 2564)</t>
  </si>
  <si>
    <t>14 คน</t>
  </si>
  <si>
    <t>6 คน</t>
  </si>
  <si>
    <t>หลักสูตร HA 503 : SAR Writing/สรพ./2 วัน/(4,500 บาท/คน)ปัจจุบันมีผู้เข้าอบรมแล้ว จำนวน  - คน(ข้อมูล ปี พ.ศ. 2562 – 2564)</t>
  </si>
  <si>
    <t>4 คน</t>
  </si>
  <si>
    <t>หลักสูตร HA 504 : ความรู้ด้านโลจิสติกส์ในโรงพยาบาล/สรพ./3 วัน/(4,500 บาท/คน)ปัจจุบันมีผู้เข้าอบรมแล้ว จำนวน 2 คน (ข้อมูล ปี พ.ศ. 2562 – 2564)</t>
  </si>
  <si>
    <t>หลักสูตร HA 601 : ระบบบริหารความเสี่ยงในโรงพยาบาลคุณภาพ/สรพ./3 วัน/(6,000 บาท/คน)
ปัจจุบันมีผู้เข้าอบรมแล้ว จำนวน 1 คน (ข้อมูล ปี พ.ศ. 2562 – 2564)</t>
  </si>
  <si>
    <t>หลักสูตร HA 602 : คุณภาพและความปลอดภัยทางคลินิก/สรพ./3 วัน/(5,000 บาท/คน)
ปัจจุบันมีผู้เข้าอบรมแล้ว จำนวน 3 คน (ข้อมูล ปี พ.ศ. 2562 – 2564)</t>
  </si>
  <si>
    <t>15 คน</t>
  </si>
  <si>
    <t>หลักสูตร HA 705 : การประชุมเชิงปฏิบัติการเพื่อเตรียมความพร้อมในการต่ออายุการรับรอง (Act to Re-accreditation)/สรพ./2 วัน/(4500 บาท/คน)
ปัจจุบันมีผู้เข้าอบรมแล้ว จำนวน - คน (ข้อมูล ปี พ.ศ. 2562 – 2564)</t>
  </si>
  <si>
    <t>หลักสูตร HA 801 : การพัฒนาจิตวิญญาณเพื่อการทำงานอย่างมีความสุข/สรพ./2 วัน/(4,500 บาท/คน)
ปัจจุบันมีผู้เข้าอบรมแล้ว จำนวน 3 คน (ข้อมูล ปี พ.ศ. 2562 – 2564)</t>
  </si>
  <si>
    <t>หลักสูตร HA 900 : การพัฒนาคุณภาพ สำหรับผู้บริหารโรงพยาบาล การจัดอบรมในรูปแบบ In - house Training/สรพ./2 วัน/(5,000 บาท/คน)ปัจจุบันมีผู้เข้าอบรมแล้ว จำนวน – คน (ข้อมูล ปี พ.ศ. 2562 – 2564)</t>
  </si>
  <si>
    <t>หลักสูตร HA041 : ha 041 (SIMPLE)2 Innovation for 2P Safety/สรพ./3 วัน/(4,500 บาท/คน)
ปัจจุบันมีผู้เข้าอบรมแล้ว จำนวน – คน (ข้อมูล ปี พ.ศ. 2562 – 2564)</t>
  </si>
  <si>
    <t>EL001 : อบรมมาตรฐานโรงพยาบาลและบริการสุขภาพ ฉบับที่ 4 (อบรมออนไลน์ผ่านโปรแกรม zoom)/สรพ./1 ปี/(2,000 บาท/คน)
ปัจจุบันมีผู้เข้าอบรมแล้ว จำนวน – คน (ข้อมูล ปี พ.ศ. 2562 – 2564)</t>
  </si>
  <si>
    <t>EL002 : ความรู้พื้นฐานสำหรับการพัฒนาคุณภาพ (อบรมออนไลน์ผ่านโปรแกรม zoom)/สรพ./30 วัน/(1,399 บาท/คน)
ปัจจุบันมีผู้เข้าอบรมแล้ว จำนวน - คน (ข้อมูล ปี พ.ศ. 2562 – 2564)</t>
  </si>
  <si>
    <t>EL003 : มาตรฐานสำคัญจำเป็นต่อความปลอดภัย (อบรมออนไลน์ผ่านโปรแกรม zoom)/สรพ./30 วัน/(1,399 บาท/คน)
ปัจจุบันมีผู้เข้าอบรมแล้ว จำนวน – คน (ข้อมูล ปี พ.ศ. 2562 – 2564)</t>
  </si>
  <si>
    <t>EL004 : Hospital Profile (อบรมออนไลน์ผ่านโปรแกรม zoom)/สรพ./30 วัน/(1,399 บาท/คน)
ปัจจุบันมีผู้เข้าอบรมแล้ว จำนวน – คน (ข้อมูล ปี พ.ศ. 2562 – 2564)</t>
  </si>
  <si>
    <t>EL005 : การทบทวนเวชระเบียน (อบรมออนไลน์ผ่านโปรแกรม zoom)/สรพ./30 วัน/(1,399 บาท/คน)
ปัจจุบันมีผู้เข้าอบรมแล้ว จำนวน – คน (ข้อมูล ปี พ.ศ. 2562 – 2564)</t>
  </si>
  <si>
    <t>EL006 : มาตรฐาน HA Part I-3 (อบรมออนไลน์ผ่านโปรแกรม zoom)/สรพ./30 วัน/(1,399 บาท/คน)
ปัจจุบันมีผู้เข้าอบรมแล้ว จำนวน – คน (ข้อมูล ปี พ.ศ. 2562 – 2564)</t>
  </si>
  <si>
    <t>EL007 : มาตรฐาน HA Part I-5 (อบรมออนไลน์ผ่านโปรแกรม zoom)/สรพ./30 วัน/(1,399 บาท/คน)
ปัจจุบันมีผู้เข้าอบรมแล้ว จำนวน – คน (ข้อมูล ปี พ.ศ. 2562 – 2564)</t>
  </si>
  <si>
    <t>การประชุมระดับชาติประจำปี HA National Forum/สรพ./2 วัน/(5,000 บาท/คน)
ปัจจุบันมีผู้เข้าอบรมแล้ว จำนวน - คน (ข้อมูล ปี พ.ศ. 2562 – 2564)</t>
  </si>
  <si>
    <t>57 คน</t>
  </si>
  <si>
    <t>20 คน</t>
  </si>
  <si>
    <t>หลักสูตร PT045  QMR/สรพ./2 วัน/(2,000 บาท/คน)
ปัจจุบันมีผู้เข้าอบรมแล้ว จำนวน - คน (ข้อมูล ปี พ.ศ. 2562 – 2564)</t>
  </si>
  <si>
    <t>โครงการประชุมวิชาการเครือข่ายนักสันติวิธีสาธารณสุข “การเจรจาไกล่เกลี่ย : คำตอบของการจัดการความขัดแย้ง”/ศูนย์สันติวิธี/2 วัน/ (1,300 บาท/คน)
ปัจจุบันมีผู้เข้าอบรมแล้ว จำนวน - คน (ข้อมูล ปี พ.ศ. 2562 – 2564)</t>
  </si>
  <si>
    <t>2. พัฒนาบริการทางการแพทย์รองรับโรคสำคัญที่เป็นปัญหาด้านสุขภาพของประชาชนและโรคคนเมือง</t>
  </si>
  <si>
    <t>HRD. / HRM.</t>
  </si>
  <si>
    <t>0
8,500
(TN)</t>
  </si>
  <si>
    <t>38,400,000
66,310
(TN)</t>
  </si>
  <si>
    <t>0
430,000
(TN)</t>
  </si>
  <si>
    <r>
      <rPr>
        <b/>
        <sz val="20"/>
        <color theme="1"/>
        <rFont val="TH SarabunPSK"/>
        <family val="2"/>
      </rPr>
      <t>TN1 :</t>
    </r>
    <r>
      <rPr>
        <sz val="20"/>
        <color theme="1"/>
        <rFont val="TH SarabunPSK"/>
        <family val="2"/>
      </rPr>
      <t xml:space="preserve">
จำนวน 3 โครงการ
บุคลากร 250 คน
งบประมาณ 110,330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4 โครงการ
บุคลากร 4 คน 
ไม่ใช้งบประมาณ
</t>
    </r>
    <r>
      <rPr>
        <u/>
        <sz val="20"/>
        <color theme="1"/>
        <rFont val="TH SarabunPSK"/>
        <family val="2"/>
      </rPr>
      <t>2.2 ระยะสั้น</t>
    </r>
    <r>
      <rPr>
        <sz val="20"/>
        <color theme="1"/>
        <rFont val="TH SarabunPSK"/>
        <family val="2"/>
      </rPr>
      <t xml:space="preserve">
จำนวน 5 โครงการ
บุคลากร 6 คน
งบประมาณ 103,500 บาท
</t>
    </r>
    <r>
      <rPr>
        <b/>
        <sz val="20"/>
        <color theme="1"/>
        <rFont val="TH SarabunPSK"/>
        <family val="2"/>
      </rPr>
      <t>TN 3 :</t>
    </r>
    <r>
      <rPr>
        <sz val="20"/>
        <color theme="1"/>
        <rFont val="TH SarabunPSK"/>
        <family val="2"/>
      </rPr>
      <t xml:space="preserve">
จำนวน 2 โครงการ
บุคลากร 4 คน
งบประมาณ 800,000 บาท
รวมงบประมาณทั้งสิ้น
1,013,830
</t>
    </r>
  </si>
  <si>
    <r>
      <rPr>
        <b/>
        <sz val="20"/>
        <color theme="1"/>
        <rFont val="TH SarabunPSK"/>
        <family val="2"/>
      </rPr>
      <t>TN1 :</t>
    </r>
    <r>
      <rPr>
        <sz val="20"/>
        <color theme="1"/>
        <rFont val="TH SarabunPSK"/>
        <family val="2"/>
      </rPr>
      <t xml:space="preserve">
-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4 โครงการ
บุคลากร 4 คน 
ไม่ใช้งบประมาณ
</t>
    </r>
    <r>
      <rPr>
        <u/>
        <sz val="20"/>
        <color theme="1"/>
        <rFont val="TH SarabunPSK"/>
        <family val="2"/>
      </rPr>
      <t>2.2 ระยะสั้น</t>
    </r>
    <r>
      <rPr>
        <sz val="20"/>
        <color theme="1"/>
        <rFont val="TH SarabunPSK"/>
        <family val="2"/>
      </rPr>
      <t xml:space="preserve">
จำนวน 1 โครงการ
บุคลากร 1 คน
งบประมาณ 8,500 บาท
</t>
    </r>
    <r>
      <rPr>
        <b/>
        <sz val="20"/>
        <color theme="1"/>
        <rFont val="TH SarabunPSK"/>
        <family val="2"/>
      </rPr>
      <t>รวมงบประมาณทั้งสิ้น</t>
    </r>
    <r>
      <rPr>
        <sz val="20"/>
        <color theme="1"/>
        <rFont val="TH SarabunPSK"/>
        <family val="2"/>
      </rPr>
      <t xml:space="preserve">
8,500 บาท</t>
    </r>
  </si>
  <si>
    <r>
      <rPr>
        <b/>
        <sz val="20"/>
        <color theme="1"/>
        <rFont val="TH SarabunPSK"/>
        <family val="2"/>
      </rPr>
      <t>TN1 :</t>
    </r>
    <r>
      <rPr>
        <sz val="20"/>
        <color theme="1"/>
        <rFont val="TH SarabunPSK"/>
        <family val="2"/>
      </rPr>
      <t xml:space="preserve">
จำนวน 1 โครงการ
บุคลากร 100 คน
งบประมาณ 31,310 บาท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2 โครงการ
บุคลากร 3 คน
งบประมาณ 35,000 บาท
</t>
    </r>
    <r>
      <rPr>
        <b/>
        <sz val="20"/>
        <color theme="1"/>
        <rFont val="TH SarabunPSK"/>
        <family val="2"/>
      </rPr>
      <t>รวมงบประมาณทั้งสิ้น</t>
    </r>
    <r>
      <rPr>
        <sz val="20"/>
        <color theme="1"/>
        <rFont val="TH SarabunPSK"/>
        <family val="2"/>
      </rPr>
      <t xml:space="preserve">
66,310 บาท
</t>
    </r>
  </si>
  <si>
    <r>
      <rPr>
        <b/>
        <sz val="20"/>
        <color theme="1"/>
        <rFont val="TH SarabunPSK"/>
        <family val="2"/>
      </rPr>
      <t>TN1 :</t>
    </r>
    <r>
      <rPr>
        <sz val="20"/>
        <color theme="1"/>
        <rFont val="TH SarabunPSK"/>
        <family val="2"/>
      </rPr>
      <t xml:space="preserve">
จำนวน 2 โครงการ
บุคลากร 150 คน
งบประมาณ 79,020 บาท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 โครงการ
บุคลากร 1 คน
งบประมาณ 30,000 บาท
</t>
    </r>
    <r>
      <rPr>
        <b/>
        <sz val="20"/>
        <color theme="1"/>
        <rFont val="TH SarabunPSK"/>
        <family val="2"/>
      </rPr>
      <t>TN 3 :</t>
    </r>
    <r>
      <rPr>
        <sz val="20"/>
        <color theme="1"/>
        <rFont val="TH SarabunPSK"/>
        <family val="2"/>
      </rPr>
      <t xml:space="preserve">
จำนวน 1 โครงการ
บุคลากร 2 คน
งบประมาณ 400,000 บาท
</t>
    </r>
    <r>
      <rPr>
        <b/>
        <sz val="20"/>
        <color theme="1"/>
        <rFont val="TH SarabunPSK"/>
        <family val="2"/>
      </rPr>
      <t>รวมงบประมาณทั้งสิ้น</t>
    </r>
    <r>
      <rPr>
        <sz val="20"/>
        <color theme="1"/>
        <rFont val="TH SarabunPSK"/>
        <family val="2"/>
      </rPr>
      <t xml:space="preserve">
509,020 บาท</t>
    </r>
  </si>
  <si>
    <r>
      <t xml:space="preserve">TN 2 :
</t>
    </r>
    <r>
      <rPr>
        <u/>
        <sz val="20"/>
        <color theme="1"/>
        <rFont val="TH SarabunPSK"/>
        <family val="2"/>
      </rPr>
      <t>2.2 ระยะสั้น</t>
    </r>
    <r>
      <rPr>
        <b/>
        <sz val="20"/>
        <color theme="1"/>
        <rFont val="TH SarabunPSK"/>
        <family val="2"/>
      </rPr>
      <t xml:space="preserve">
</t>
    </r>
    <r>
      <rPr>
        <sz val="20"/>
        <color theme="1"/>
        <rFont val="TH SarabunPSK"/>
        <family val="2"/>
      </rPr>
      <t xml:space="preserve">จำนวน 1 โครงการ
บุคลากร 1 คน
งบประมาณ 30,000 บาท
</t>
    </r>
    <r>
      <rPr>
        <b/>
        <sz val="20"/>
        <color theme="1"/>
        <rFont val="TH SarabunPSK"/>
        <family val="2"/>
      </rPr>
      <t>TN 3 :</t>
    </r>
    <r>
      <rPr>
        <sz val="20"/>
        <color theme="1"/>
        <rFont val="TH SarabunPSK"/>
        <family val="2"/>
      </rPr>
      <t xml:space="preserve">
จำนวน 1 โครงการ
บุคลากร 2 คน
งบประมาณ 400,000 บาท
</t>
    </r>
    <r>
      <rPr>
        <b/>
        <sz val="20"/>
        <color theme="1"/>
        <rFont val="TH SarabunPSK"/>
        <family val="2"/>
      </rPr>
      <t>รวมงบประมาณทั้งสิ้น</t>
    </r>
    <r>
      <rPr>
        <sz val="20"/>
        <color theme="1"/>
        <rFont val="TH SarabunPSK"/>
        <family val="2"/>
      </rPr>
      <t xml:space="preserve">
430,000 บาท</t>
    </r>
  </si>
  <si>
    <t>บรรจุแผน 20 ปี ระยะ 3
 - รองบแปรญัตติปี 65  (1 ล้านบาท)
 - ใช้เงินบำรุง 38 ล้านบาท (กรณีไม่ได้งบแปรญัตติ)</t>
  </si>
  <si>
    <t>0
265,000
(TN)</t>
  </si>
  <si>
    <t xml:space="preserve">58,800,000
1,060,000
(TN)
</t>
  </si>
  <si>
    <r>
      <t xml:space="preserve">HRM : 
</t>
    </r>
    <r>
      <rPr>
        <sz val="20"/>
        <color theme="1"/>
        <rFont val="TH SarabunPSK"/>
        <family val="2"/>
      </rPr>
      <t xml:space="preserve">แพทย์ศัลยกรรมหัวใจ 4 คน
</t>
    </r>
    <r>
      <rPr>
        <sz val="20"/>
        <color rgb="FFFF00FF"/>
        <rFont val="TH SarabunPSK"/>
        <family val="2"/>
      </rPr>
      <t>คาดการณ์งบประมาณสำหรับจ้างแพทย์ผู้เชี่ยวชาญ 3,600,000 บาทต่อปี</t>
    </r>
    <r>
      <rPr>
        <sz val="20"/>
        <color theme="1"/>
        <rFont val="TH SarabunPSK"/>
        <family val="2"/>
      </rPr>
      <t xml:space="preserve">
วิสัญญีแพทย์ 3 คน
พยาบาลวิกฤต 17 คน
พยาบาลส่งเครื่องมือ 8 คน
พยาบาลวิสัญญี 8 คน
นักเทคโนโลยี 4 คน
</t>
    </r>
    <r>
      <rPr>
        <b/>
        <sz val="20"/>
        <color theme="1"/>
        <rFont val="TH SarabunPSK"/>
        <family val="2"/>
      </rPr>
      <t xml:space="preserve">HRD :
TN 1 :
</t>
    </r>
    <r>
      <rPr>
        <sz val="20"/>
        <color theme="1"/>
        <rFont val="TH SarabunPSK"/>
        <family val="2"/>
      </rPr>
      <t xml:space="preserve">จำนวน 1 โครงการ
บุคลากร 80 คน 
งบประมาณ 48,050 บาท
2.1 ระยะยาว
จำนวน 2 โครงการ
บุคลากร 1 คน 
งบประมาณ 165,000 บาท
</t>
    </r>
    <r>
      <rPr>
        <b/>
        <sz val="20"/>
        <color theme="1"/>
        <rFont val="TH SarabunPSK"/>
        <family val="2"/>
      </rPr>
      <t xml:space="preserve">TN 2 :
</t>
    </r>
    <r>
      <rPr>
        <u/>
        <sz val="20"/>
        <color theme="1"/>
        <rFont val="TH SarabunPSK"/>
        <family val="2"/>
      </rPr>
      <t>2.1 ระยะยาว</t>
    </r>
    <r>
      <rPr>
        <b/>
        <sz val="20"/>
        <color theme="1"/>
        <rFont val="TH SarabunPSK"/>
        <family val="2"/>
      </rPr>
      <t xml:space="preserve">
</t>
    </r>
    <r>
      <rPr>
        <sz val="20"/>
        <color theme="1"/>
        <rFont val="TH SarabunPSK"/>
        <family val="2"/>
      </rPr>
      <t xml:space="preserve">จำนวน 6 โครงการ
บุคลากร 14 คน
งบประมาณ 655,000 บาท
</t>
    </r>
    <r>
      <rPr>
        <u/>
        <sz val="20"/>
        <color theme="1"/>
        <rFont val="TH SarabunPSK"/>
        <family val="2"/>
      </rPr>
      <t>2.2 ระยะสั้น</t>
    </r>
    <r>
      <rPr>
        <sz val="20"/>
        <color theme="1"/>
        <rFont val="TH SarabunPSK"/>
        <family val="2"/>
      </rPr>
      <t xml:space="preserve">
จำนวน 3 โครงการ
บุคลากร 8 คน
งบประมาณ 400,000 บาท
TN 3 :
จำนวน 3 โครงการ
บุคลากร 3 คน
งบประมาณ 4,400,000 บาท
</t>
    </r>
    <r>
      <rPr>
        <b/>
        <sz val="20"/>
        <color theme="1"/>
        <rFont val="TH SarabunPSK"/>
        <family val="2"/>
      </rPr>
      <t>งบประมาณทั้งสิ้น</t>
    </r>
    <r>
      <rPr>
        <sz val="20"/>
        <color theme="1"/>
        <rFont val="TH SarabunPSK"/>
        <family val="2"/>
      </rPr>
      <t xml:space="preserve">
5,668,050 บาท</t>
    </r>
  </si>
  <si>
    <r>
      <rPr>
        <b/>
        <sz val="20"/>
        <color theme="1"/>
        <rFont val="TH SarabunPSK"/>
        <family val="2"/>
      </rPr>
      <t xml:space="preserve">HRD :
TN 1 :
-
TN 2 :
</t>
    </r>
    <r>
      <rPr>
        <u/>
        <sz val="20"/>
        <color theme="1"/>
        <rFont val="TH SarabunPSK"/>
        <family val="2"/>
      </rPr>
      <t>2.1 ระยะยาว</t>
    </r>
    <r>
      <rPr>
        <b/>
        <sz val="20"/>
        <color theme="1"/>
        <rFont val="TH SarabunPSK"/>
        <family val="2"/>
      </rPr>
      <t xml:space="preserve">
</t>
    </r>
    <r>
      <rPr>
        <sz val="20"/>
        <color theme="1"/>
        <rFont val="TH SarabunPSK"/>
        <family val="2"/>
      </rPr>
      <t xml:space="preserve">จำนวน 1 โครงการ
บุคลากร 3 คน 
งบประมาณ 165,000 บาท
</t>
    </r>
    <r>
      <rPr>
        <u/>
        <sz val="20"/>
        <color theme="1"/>
        <rFont val="TH SarabunPSK"/>
        <family val="2"/>
      </rPr>
      <t>2.2 ระยะสั้น</t>
    </r>
    <r>
      <rPr>
        <sz val="20"/>
        <color theme="1"/>
        <rFont val="TH SarabunPSK"/>
        <family val="2"/>
      </rPr>
      <t xml:space="preserve">
จำนวน 1 โครงการ
บุคลากร 2 คน
งบประมาณ 100,000 บาท
</t>
    </r>
    <r>
      <rPr>
        <b/>
        <sz val="20"/>
        <color theme="1"/>
        <rFont val="TH SarabunPSK"/>
        <family val="2"/>
      </rPr>
      <t>TN 3 :</t>
    </r>
    <r>
      <rPr>
        <sz val="20"/>
        <color theme="1"/>
        <rFont val="TH SarabunPSK"/>
        <family val="2"/>
      </rPr>
      <t xml:space="preserve">
-
</t>
    </r>
    <r>
      <rPr>
        <b/>
        <sz val="20"/>
        <color theme="1"/>
        <rFont val="TH SarabunPSK"/>
        <family val="2"/>
      </rPr>
      <t>งบประมาณทั้งสิ้น</t>
    </r>
    <r>
      <rPr>
        <sz val="20"/>
        <color theme="1"/>
        <rFont val="TH SarabunPSK"/>
        <family val="2"/>
      </rPr>
      <t xml:space="preserve"> 
265,000 บาท
</t>
    </r>
  </si>
  <si>
    <r>
      <rPr>
        <b/>
        <sz val="20"/>
        <color theme="1"/>
        <rFont val="TH SarabunPSK"/>
        <family val="2"/>
      </rPr>
      <t xml:space="preserve">HRD :
TN 1 :
</t>
    </r>
    <r>
      <rPr>
        <sz val="20"/>
        <color theme="1"/>
        <rFont val="TH SarabunPSK"/>
        <family val="2"/>
      </rPr>
      <t xml:space="preserve">จำนวน 1 โครงการ
บุคลากร 80 คน 
งบประมาณ 48,050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2 โครงการ
บุคลากร 1 คน 
งบประมาณ 165,000 บาท
</t>
    </r>
    <r>
      <rPr>
        <u/>
        <sz val="20"/>
        <color theme="1"/>
        <rFont val="TH SarabunPSK"/>
        <family val="2"/>
      </rPr>
      <t>2.2 ระยะสั้น</t>
    </r>
    <r>
      <rPr>
        <sz val="20"/>
        <color theme="1"/>
        <rFont val="TH SarabunPSK"/>
        <family val="2"/>
      </rPr>
      <t xml:space="preserve">
-
</t>
    </r>
    <r>
      <rPr>
        <b/>
        <sz val="20"/>
        <color theme="1"/>
        <rFont val="TH SarabunPSK"/>
        <family val="2"/>
      </rPr>
      <t>TN 3 :</t>
    </r>
    <r>
      <rPr>
        <sz val="20"/>
        <color theme="1"/>
        <rFont val="TH SarabunPSK"/>
        <family val="2"/>
      </rPr>
      <t xml:space="preserve">
จำนวน 1 โครงการ
บุคลากร 1 คน
งบประมาณ 1,800,000 บาท
</t>
    </r>
    <r>
      <rPr>
        <b/>
        <sz val="20"/>
        <color theme="1"/>
        <rFont val="TH SarabunPSK"/>
        <family val="2"/>
      </rPr>
      <t>งบประมาณทั้งสิ้น</t>
    </r>
    <r>
      <rPr>
        <sz val="20"/>
        <color theme="1"/>
        <rFont val="TH SarabunPSK"/>
        <family val="2"/>
      </rPr>
      <t xml:space="preserve">
2,013,050 บาท</t>
    </r>
  </si>
  <si>
    <r>
      <rPr>
        <b/>
        <sz val="20"/>
        <color theme="1"/>
        <rFont val="TH SarabunPSK"/>
        <family val="2"/>
      </rPr>
      <t xml:space="preserve">HRM :
</t>
    </r>
    <r>
      <rPr>
        <sz val="20"/>
        <rFont val="TH SarabunPSK"/>
        <family val="2"/>
      </rPr>
      <t>แพทย์ศัลยกรรมหัวใจ 4(+2) คน</t>
    </r>
    <r>
      <rPr>
        <sz val="20"/>
        <color rgb="FFFF00FF"/>
        <rFont val="TH SarabunPSK"/>
        <family val="2"/>
      </rPr>
      <t xml:space="preserve">
คาดการณ์งบประมาณสำหรับจ้างแพทย์ผู้เชี่ยวชาญ 3,600,000 บาทต่อปี
</t>
    </r>
    <r>
      <rPr>
        <sz val="20"/>
        <rFont val="TH SarabunPSK"/>
        <family val="2"/>
      </rPr>
      <t xml:space="preserve">วิสัญญีแพทย์ 3(+3) คน
พยาบาลวิกฤต 13(+13) คน
พยาบาลส่งเครื่องมือ 6(+4) คน
พยาบาลวิสัญญี 6(+6) คน
นักเทคโนโลยี 2(+2) คน
</t>
    </r>
    <r>
      <rPr>
        <b/>
        <sz val="20"/>
        <color theme="1"/>
        <rFont val="TH SarabunPSK"/>
        <family val="2"/>
      </rPr>
      <t xml:space="preserve">HRD :
TN 1 :
</t>
    </r>
    <r>
      <rPr>
        <sz val="20"/>
        <color theme="1"/>
        <rFont val="TH SarabunPSK"/>
        <family val="2"/>
      </rPr>
      <t xml:space="preserve">-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2 โครงการ
บุคลากร 4 คน 
งบประมาณ 215,000 บาท
</t>
    </r>
    <r>
      <rPr>
        <u/>
        <sz val="20"/>
        <color theme="1"/>
        <rFont val="TH SarabunPSK"/>
        <family val="2"/>
      </rPr>
      <t>2.2 ระยะสั้น</t>
    </r>
    <r>
      <rPr>
        <sz val="20"/>
        <color theme="1"/>
        <rFont val="TH SarabunPSK"/>
        <family val="2"/>
      </rPr>
      <t xml:space="preserve">
จำนวน 1 โครงการ
บุคลากร 3 คน
งบประมาณ 150,000 บาท
</t>
    </r>
    <r>
      <rPr>
        <b/>
        <sz val="20"/>
        <color theme="1"/>
        <rFont val="TH SarabunPSK"/>
        <family val="2"/>
      </rPr>
      <t>TN 3 :</t>
    </r>
    <r>
      <rPr>
        <sz val="20"/>
        <color theme="1"/>
        <rFont val="TH SarabunPSK"/>
        <family val="2"/>
      </rPr>
      <t xml:space="preserve">
จำนวน 1 โครงการ
บุคลากร 1 คน
งบประมาณ 1,800,000 บาท
</t>
    </r>
    <r>
      <rPr>
        <b/>
        <sz val="20"/>
        <color theme="1"/>
        <rFont val="TH SarabunPSK"/>
        <family val="2"/>
      </rPr>
      <t xml:space="preserve">งบประมาณทั้งสิ้น </t>
    </r>
    <r>
      <rPr>
        <sz val="20"/>
        <color theme="1"/>
        <rFont val="TH SarabunPSK"/>
        <family val="2"/>
      </rPr>
      <t xml:space="preserve">
2,165,000 บาท</t>
    </r>
  </si>
  <si>
    <r>
      <rPr>
        <b/>
        <sz val="20"/>
        <color theme="1"/>
        <rFont val="TH SarabunPSK"/>
        <family val="2"/>
      </rPr>
      <t xml:space="preserve">HRM :
</t>
    </r>
    <r>
      <rPr>
        <sz val="20"/>
        <color theme="1"/>
        <rFont val="TH SarabunPSK"/>
        <family val="2"/>
      </rPr>
      <t xml:space="preserve">พยาบาลวิกฤต 17(+4) คน
พยาบาลส่งเครื่องมือ 8(+2) คน
พยาบาลวิสัญญี 8(+2) คน
นักเทคโนโลยี 4(+2) คน
</t>
    </r>
    <r>
      <rPr>
        <b/>
        <sz val="20"/>
        <color theme="1"/>
        <rFont val="TH SarabunPSK"/>
        <family val="2"/>
      </rPr>
      <t>HRD :</t>
    </r>
    <r>
      <rPr>
        <sz val="20"/>
        <color theme="1"/>
        <rFont val="TH SarabunPSK"/>
        <family val="2"/>
      </rPr>
      <t xml:space="preserve">
</t>
    </r>
    <r>
      <rPr>
        <b/>
        <sz val="20"/>
        <color theme="1"/>
        <rFont val="TH SarabunPSK"/>
        <family val="2"/>
      </rPr>
      <t>TN 1 :</t>
    </r>
    <r>
      <rPr>
        <sz val="20"/>
        <color theme="1"/>
        <rFont val="TH SarabunPSK"/>
        <family val="2"/>
      </rPr>
      <t xml:space="preserve">
-
</t>
    </r>
    <r>
      <rPr>
        <b/>
        <sz val="20"/>
        <color theme="1"/>
        <rFont val="TH SarabunPSK"/>
        <family val="2"/>
      </rPr>
      <t>TN 2 :</t>
    </r>
    <r>
      <rPr>
        <sz val="20"/>
        <color theme="1"/>
        <rFont val="TH SarabunPSK"/>
        <family val="2"/>
      </rPr>
      <t xml:space="preserve">
</t>
    </r>
    <r>
      <rPr>
        <u/>
        <sz val="20"/>
        <color theme="1"/>
        <rFont val="TH SarabunPSK"/>
        <family val="2"/>
      </rPr>
      <t xml:space="preserve">2.1 ระยะยาว
</t>
    </r>
    <r>
      <rPr>
        <sz val="20"/>
        <color theme="1"/>
        <rFont val="TH SarabunPSK"/>
        <family val="2"/>
      </rPr>
      <t xml:space="preserve">จำนวน 1 โครงการ
บุคลากร 3 คน 
งบประมาณ 110,000 บาท
2.2 ระยะสั้น
จำนวน 1 โครงการ
บุคลากร 3 คน
งบประมาณ 150,000 บาท
</t>
    </r>
    <r>
      <rPr>
        <b/>
        <sz val="20"/>
        <color theme="1"/>
        <rFont val="TH SarabunPSK"/>
        <family val="2"/>
      </rPr>
      <t xml:space="preserve">TN 3 :
</t>
    </r>
    <r>
      <rPr>
        <sz val="20"/>
        <color theme="1"/>
        <rFont val="TH SarabunPSK"/>
        <family val="2"/>
      </rPr>
      <t xml:space="preserve">จำนวน 1 โครงการ
บุคลากร 1 คน
งบประมาณ 800,000 บาท
</t>
    </r>
    <r>
      <rPr>
        <b/>
        <sz val="20"/>
        <color theme="1"/>
        <rFont val="TH SarabunPSK"/>
        <family val="2"/>
      </rPr>
      <t xml:space="preserve">งบประมาณทั้งสิ้น
</t>
    </r>
    <r>
      <rPr>
        <sz val="20"/>
        <color theme="1"/>
        <rFont val="TH SarabunPSK"/>
        <family val="2"/>
      </rPr>
      <t>1,060,000 บาท</t>
    </r>
  </si>
  <si>
    <t xml:space="preserve">บรรจุแผน 20 ปี ระยะ 3
ขอเพิ่มจำนวนบุคลากรประจำศูนย์ฯ
 - รองบแปรญัตติปี 142,660,000 บาท
</t>
  </si>
  <si>
    <r>
      <t xml:space="preserve">12. โครงการศูนย์มะเร็งและเคมีบำบัดครบวงจร (Charoenkrungpracharak Cancer Center : CCC) (Advance chemo center) (รพจ.) (ปีงบประมาณ 2566)
</t>
    </r>
    <r>
      <rPr>
        <b/>
        <sz val="20"/>
        <color rgb="FFFF00FF"/>
        <rFont val="TH SarabunPSK"/>
        <family val="2"/>
      </rPr>
      <t>ของบประมาณปี 67 จัดซื้ออุปกรณ์ประกอบในศูนย์มะเร็ง ได้แก่ เตียง โต๊ะ เก้าอี้ air condition อุปกรณ์office computer software คาดการงบประมาณรวม 5,000,000 บาท</t>
    </r>
    <r>
      <rPr>
        <sz val="20"/>
        <rFont val="TH SarabunPSK"/>
        <family val="2"/>
      </rPr>
      <t xml:space="preserve">
</t>
    </r>
    <r>
      <rPr>
        <b/>
        <sz val="20"/>
        <color rgb="FF00B050"/>
        <rFont val="TH SarabunPSK"/>
        <family val="2"/>
      </rPr>
      <t xml:space="preserve">TN2 :
ปี 2564
</t>
    </r>
    <r>
      <rPr>
        <sz val="20"/>
        <rFont val="TH SarabunPSK"/>
        <family val="2"/>
      </rPr>
      <t xml:space="preserve">2.1 ระยะยาว
</t>
    </r>
    <r>
      <rPr>
        <u/>
        <sz val="20"/>
        <rFont val="TH SarabunPSK"/>
        <family val="2"/>
      </rPr>
      <t>ฝึกอบรมไม่มีไป ตปท.</t>
    </r>
    <r>
      <rPr>
        <sz val="20"/>
        <rFont val="TH SarabunPSK"/>
        <family val="2"/>
      </rPr>
      <t xml:space="preserve">
1. การบริบาลทางเภสัชกรรมด้านมะเร็ง (น.ส.จุฑารัตน์ ดาวแจ่ม ตำแหน่งเภสัชกรปฏิบัติการ) งบประมาณ 25,000 บาท (งบประมาณ กทม.)
</t>
    </r>
    <r>
      <rPr>
        <b/>
        <sz val="20"/>
        <color rgb="FF00B050"/>
        <rFont val="TH SarabunPSK"/>
        <family val="2"/>
      </rPr>
      <t>ปี 2565</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สาขาการพยาบาลผู้ป่วยมะเร็ง (4 เดือน) จำนวน 2 คน งบประมาณ 100,000 บาท (50,000x2)
</t>
    </r>
    <r>
      <rPr>
        <b/>
        <sz val="20"/>
        <rFont val="TH SarabunPSK"/>
        <family val="2"/>
      </rPr>
      <t>2.2 ระยะสั้น</t>
    </r>
    <r>
      <rPr>
        <sz val="20"/>
        <rFont val="TH SarabunPSK"/>
        <family val="2"/>
      </rPr>
      <t xml:space="preserve">
1. การฝึกระยะสั้น หลักสูตร การให้ยาเคมีบำบัด จำนวน 2 คน งบประมาณ 60,000 บาท (30,000x2)
2. การประชุมวิชาการ/ประชุมเชิงปฏิบัติการ/อบรมวิชาการ/อบรมเชิงปฏิบัติการหลักสูตรด้านการผลิตยา - ยาเคมีบำบัด - สารอาหารทางหลอดเลือดดำ - ยาเตรียมเฉพาะราย(Extemporaneous preparations) จำนวน 4 คน งบประมาณ 38,000 บาท (9,500 x 4) บาท/คน
3. การประชุมเชิงปฏิบัติการเซลล์วิทยาประจำปี/ประชุมเชิงปฏิบัติการเซลล์วิทยา/อบรมเชิงปฏิบัติการพัฒนาวิชาการด้านโรคมะเร็ง ระยะเวลา 3 วันค่าใช้จ่ายต่อคนตลอดหลักสูตร (บาท) 4,000 บาท (1,000x4) บาท/คน จำนวน (คน) 4 ตำแหน่งและระดับ นักเทคนิคการแพทย์ ระดับปฏิบัติการ-ชำนาญการพิเศษ นักวิทยาศาสตร์การแพทย์ ระดับปฏิบัติการ-ชำนาญการพิเศษ จพง.วิทยาศาสตร์การแพทย์ ระดับปฏิบัติงาน-ชำนาญงาน
4. การประชุมวิชาการ/ประชุมเชิงปฏิบัติการ/อบรมวิชาการ/อบรมเชิงปฏิบัติการหลักสูตรด้านการผลิตยา - ยาเคมีบำบัด - สารอาหารทางหลอดเลือดดำ - ยาเตรียมเฉพาะราย(Extemporaneous preparations) ระยะเวลา 5 วันค่าใช้จ่ายต่อคนตลอดหลักสูตร (บาท) 38,000 บาท (9,500 x 4) บาท/คน จำนวน (คน) 4 ตำแหน่งและระดับ เภสัชกร ระดับปฏิบัติการ - เชี่ยวชาญ
</t>
    </r>
    <r>
      <rPr>
        <u/>
        <sz val="20"/>
        <rFont val="TH SarabunPSK"/>
        <family val="2"/>
      </rPr>
      <t>ไม่มีการไป ตปท.</t>
    </r>
    <r>
      <rPr>
        <sz val="20"/>
        <rFont val="TH SarabunPSK"/>
        <family val="2"/>
      </rPr>
      <t xml:space="preserve">
5. หลักสูตรประกาศนียบัตรการบริบาลทางเภสัชกรรม/การบริบาลเภสัชกรรมผู้ป่วยนอก/เภสัชกรรมปฐมภูมิ/เภสัชกรรมในผู้ป่วยมะเร็ง/เภสัชกรรมด้านโรคติดเชื้อ เอชไอวี และวัณโรค/การตรวจติดตามระดับยาในเลือด หรือสาขาอื่นๆ ที่เกี่ยวข้องทางด้านเภสัชกรรม จำนวน 1 คน (น.ส.ปัทธมน คำประดิษฐ์) งบประมาณ 40,000 บาท ตลอดหลักสูตร
</t>
    </r>
    <r>
      <rPr>
        <b/>
        <sz val="20"/>
        <color rgb="FF00B050"/>
        <rFont val="TH SarabunPSK"/>
        <family val="2"/>
      </rPr>
      <t>ปี 2566</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สาขาการพยาบาลผู้ป่วยมะเร็ง (4 เดือน) จำนวน 2 คน งบประมาณ 100,000 บาท (50,000x2)
</t>
    </r>
    <r>
      <rPr>
        <u/>
        <sz val="20"/>
        <rFont val="TH SarabunPSK"/>
        <family val="2"/>
      </rPr>
      <t>ฝึกอบรมไม่มีไป ตปท.</t>
    </r>
    <r>
      <rPr>
        <sz val="20"/>
        <rFont val="TH SarabunPSK"/>
        <family val="2"/>
      </rPr>
      <t xml:space="preserve">
2. หลักสูตรประกาศนียบัตรวิชาชีพเภสัชกรรมในผู้ป่วยมะเร็ง ณ สถาบันการศึกษาของรัฐ งบประมาณ 25,000 บาท จำนวน 1 คน (นายทรงสิทธิ์ ไกรสมดี) ตำแหน่ง เภสัชกร ปฏิบัติการ-ชำนาญการพิเศษ
</t>
    </r>
    <r>
      <rPr>
        <b/>
        <sz val="20"/>
        <rFont val="TH SarabunPSK"/>
        <family val="2"/>
      </rPr>
      <t>2.2 ระยะสั้น</t>
    </r>
    <r>
      <rPr>
        <sz val="20"/>
        <rFont val="TH SarabunPSK"/>
        <family val="2"/>
      </rPr>
      <t xml:space="preserve">
1. การฝึกระยะสั้น หลักสูตร การให้ยาเคมีบำบัด จำนวน 2 คน งบประมาณ 60,000 บาท (30,000x2)
2. การประชุมวิชาการ/ประชุมเชิงปฏิบัติการ/อบรมวิชาการ/อบรมเชิงปฏิบัติการหลักสูตรด้านการผลิตยา (ยาเคมีบำบัด , สารอาหารทางหลอดดำ,ยาเตรียมเฉพาะราย ) ระยะเวลา 5 วัน จำนวน 4 คน (ตำแหน่งเภสัชกร ระดับปฏิบัติการ - เชี่ยวชาญ) งบประมาณ 30,000 บาท (7,500 บาท/คน) 
3. การประชุมวิชาการ/ประชุมเชิงปฏิบัติการ/อบรมวิชาการ/อบรมเชิงปฏิบัติการหลักสูตรด้านการผลิตยา (ยาเคมีบำบัด , สารอาหารทางหลอดดำ,ยาเตรียมเฉพาะราย ) ระยะเวลา 5 วัน จำนวน 4 คน (ตำแหน่งเภสัชกร ระดับปฏิบัติการ - เชี่ยวชาญ) งบประมาณ 30,000 บาท (7,500 บาท/คน)
4. การประชุมเชิงปฏิบัติการเซลล์วิทยาประจำปี/ ประชุมเชิงปฏิบัติการเซลล์วิทยา/อบรมเชิงปฏิบัติการพัฒนาวิชาการด้านโรคมะเร็ง ระยะเวลา 3 วัน จำนวน 4 คน (ตำแหน่งนักเทคนิคการแพทย์ ระดับปฏิบัติการ - ชำนาญการพิเศษ นักวิทยาศาสตร์การแพทย์ ระดับปฏิบัติการ -ชำนาญการ จพง.วิทยาศาสตร์การแพทย์ ระดับปฏิบัติงาน - ชำนาญงาน) งบประมาณ 4,000 บาท (1,000 บาท/คน)
</t>
    </r>
    <r>
      <rPr>
        <b/>
        <sz val="20"/>
        <color rgb="FF00B050"/>
        <rFont val="TH SarabunPSK"/>
        <family val="2"/>
      </rPr>
      <t>ปี 2567</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สาขาการพยาบาลผู้ป่วยมะเร็ง (4 เดือน) จำนวน 2 คน งบประมาณ 100,000 บาท (50,000x2)
</t>
    </r>
    <r>
      <rPr>
        <b/>
        <sz val="20"/>
        <rFont val="TH SarabunPSK"/>
        <family val="2"/>
      </rPr>
      <t xml:space="preserve">2.2 ระยะสั้น </t>
    </r>
    <r>
      <rPr>
        <sz val="20"/>
        <rFont val="TH SarabunPSK"/>
        <family val="2"/>
      </rPr>
      <t xml:space="preserve">
1. การฝึกระยะสั้น หลักสูตร การให้ยาเคมีบำบัด จำนวน 2 คน งบประมาณ 60,000 บาท (30,000x2)
</t>
    </r>
    <r>
      <rPr>
        <b/>
        <sz val="20"/>
        <color rgb="FF00B050"/>
        <rFont val="TH SarabunPSK"/>
        <family val="2"/>
      </rPr>
      <t>TN3 :</t>
    </r>
    <r>
      <rPr>
        <sz val="20"/>
        <rFont val="TH SarabunPSK"/>
        <family val="2"/>
      </rPr>
      <t xml:space="preserve">
</t>
    </r>
    <r>
      <rPr>
        <b/>
        <sz val="20"/>
        <color rgb="FF00B050"/>
        <rFont val="TH SarabunPSK"/>
        <family val="2"/>
      </rPr>
      <t>ปี 2567</t>
    </r>
    <r>
      <rPr>
        <sz val="20"/>
        <rFont val="TH SarabunPSK"/>
        <family val="2"/>
      </rPr>
      <t xml:space="preserve">
1. ฝึกอบรมการพยาบาลผู้ป่วยมะเร็ง ณ ประเทศญี่ปุ่น (32 วัน) จำนวน 2 คน (น.ส.จินดาวรรณ  บุ้งเที่ยง และ นางสาวเสาวลักษณ์ ศรีประสงค์ผล) งบประมาณ 400,000 บาท (200,000x2)</t>
    </r>
  </si>
  <si>
    <t>0
25,000 
(TN)</t>
  </si>
  <si>
    <t>0
224,000
(TN)</t>
  </si>
  <si>
    <t>26,359,700
159,000
(TN)</t>
  </si>
  <si>
    <t>5,000,000
560,000
(TN)</t>
  </si>
  <si>
    <r>
      <t xml:space="preserve">HRM : 
อายุรแพทย์เฉพาะทาง
ด้านมะเร็ง 3 คน 
พยาบาลเฉพาะทาง
ผู้ป่วยโรคมะเร็ง 9 คน
เภสัช 4 คน 
HRD : 
TN 1 :
</t>
    </r>
    <r>
      <rPr>
        <sz val="18"/>
        <color theme="1"/>
        <rFont val="TH SarabunPSK"/>
        <family val="2"/>
      </rPr>
      <t>-</t>
    </r>
    <r>
      <rPr>
        <b/>
        <sz val="18"/>
        <color theme="1"/>
        <rFont val="TH SarabunPSK"/>
        <family val="2"/>
      </rPr>
      <t xml:space="preserve">
TN 2 :
</t>
    </r>
    <r>
      <rPr>
        <u/>
        <sz val="18"/>
        <color theme="1"/>
        <rFont val="TH SarabunPSK"/>
        <family val="2"/>
      </rPr>
      <t xml:space="preserve">2.1 ระยะยาว
</t>
    </r>
    <r>
      <rPr>
        <sz val="18"/>
        <color theme="1"/>
        <rFont val="TH SarabunPSK"/>
        <family val="2"/>
      </rPr>
      <t xml:space="preserve">จำนวน 6 โครงการ
บุคลากร 8 คน 
งบประมาณ 350,000 บาท
</t>
    </r>
    <r>
      <rPr>
        <u/>
        <sz val="18"/>
        <color theme="1"/>
        <rFont val="TH SarabunPSK"/>
        <family val="2"/>
      </rPr>
      <t>2.2 ระยะสั้น</t>
    </r>
    <r>
      <rPr>
        <b/>
        <sz val="18"/>
        <color theme="1"/>
        <rFont val="TH SarabunPSK"/>
        <family val="2"/>
      </rPr>
      <t xml:space="preserve">
</t>
    </r>
    <r>
      <rPr>
        <sz val="18"/>
        <color theme="1"/>
        <rFont val="TH SarabunPSK"/>
        <family val="2"/>
      </rPr>
      <t xml:space="preserve">จำนวน 7 โครงการ
บุคลากร 24 คน 
งบประมาณ 218,000 บาท
</t>
    </r>
    <r>
      <rPr>
        <b/>
        <sz val="18"/>
        <color theme="1"/>
        <rFont val="TH SarabunPSK"/>
        <family val="2"/>
      </rPr>
      <t xml:space="preserve">TN 3 :
</t>
    </r>
    <r>
      <rPr>
        <sz val="18"/>
        <color theme="1"/>
        <rFont val="TH SarabunPSK"/>
        <family val="2"/>
      </rPr>
      <t xml:space="preserve">จำนวน 1 โครงการ
บุคลากร 2 คน 
งบประมาณ 400,000 บาท
</t>
    </r>
    <r>
      <rPr>
        <b/>
        <sz val="18"/>
        <color theme="1"/>
        <rFont val="TH SarabunPSK"/>
        <family val="2"/>
      </rPr>
      <t xml:space="preserve">งบประมาณทั้งสิ้น
</t>
    </r>
    <r>
      <rPr>
        <sz val="18"/>
        <color theme="1"/>
        <rFont val="TH SarabunPSK"/>
        <family val="2"/>
      </rPr>
      <t>968,000 บาท</t>
    </r>
  </si>
  <si>
    <r>
      <t xml:space="preserve">HRD :
TN 1 :
-
TN 2 :
</t>
    </r>
    <r>
      <rPr>
        <u/>
        <sz val="20"/>
        <color theme="1"/>
        <rFont val="TH SarabunPSK"/>
        <family val="2"/>
      </rPr>
      <t>2.1 ระยะยาว</t>
    </r>
    <r>
      <rPr>
        <b/>
        <sz val="20"/>
        <color theme="1"/>
        <rFont val="TH SarabunPSK"/>
        <family val="2"/>
      </rPr>
      <t xml:space="preserve">
</t>
    </r>
    <r>
      <rPr>
        <sz val="20"/>
        <color theme="1"/>
        <rFont val="TH SarabunPSK"/>
        <family val="2"/>
      </rPr>
      <t>จำนวน 1 โครงการ
บุคลากร 1 คน 
งบประมาณ 25,000 บาท</t>
    </r>
    <r>
      <rPr>
        <b/>
        <sz val="20"/>
        <color theme="1"/>
        <rFont val="TH SarabunPSK"/>
        <family val="2"/>
      </rPr>
      <t xml:space="preserve">
</t>
    </r>
    <r>
      <rPr>
        <u/>
        <sz val="20"/>
        <color theme="1"/>
        <rFont val="TH SarabunPSK"/>
        <family val="2"/>
      </rPr>
      <t>2.2 ระยะสั้น</t>
    </r>
    <r>
      <rPr>
        <b/>
        <sz val="20"/>
        <color theme="1"/>
        <rFont val="TH SarabunPSK"/>
        <family val="2"/>
      </rPr>
      <t xml:space="preserve">
-
งบประมาณทั้งสิ้น
</t>
    </r>
    <r>
      <rPr>
        <sz val="20"/>
        <color theme="1"/>
        <rFont val="TH SarabunPSK"/>
        <family val="2"/>
      </rPr>
      <t>25,000 บาท</t>
    </r>
  </si>
  <si>
    <r>
      <rPr>
        <b/>
        <sz val="20"/>
        <rFont val="TH SarabunPSK"/>
        <family val="2"/>
      </rPr>
      <t>HRD :
TN 1 :</t>
    </r>
    <r>
      <rPr>
        <sz val="20"/>
        <rFont val="TH SarabunPSK"/>
        <family val="2"/>
      </rPr>
      <t xml:space="preserve">
-
</t>
    </r>
    <r>
      <rPr>
        <b/>
        <sz val="20"/>
        <rFont val="TH SarabunPSK"/>
        <family val="2"/>
      </rPr>
      <t xml:space="preserve">TN 2 :
</t>
    </r>
    <r>
      <rPr>
        <u/>
        <sz val="20"/>
        <rFont val="TH SarabunPSK"/>
        <family val="2"/>
      </rPr>
      <t xml:space="preserve">2.1 ระยะยาว
</t>
    </r>
    <r>
      <rPr>
        <sz val="20"/>
        <rFont val="TH SarabunPSK"/>
        <family val="2"/>
      </rPr>
      <t xml:space="preserve">จำนวน 1 โครงการ
บุคลากร 2 คน 
งบประมาณ 100,000 บาท
</t>
    </r>
    <r>
      <rPr>
        <u/>
        <sz val="20"/>
        <rFont val="TH SarabunPSK"/>
        <family val="2"/>
      </rPr>
      <t>2.2 ระยะสั้น</t>
    </r>
    <r>
      <rPr>
        <sz val="20"/>
        <rFont val="TH SarabunPSK"/>
        <family val="2"/>
      </rPr>
      <t xml:space="preserve">
จำนวน 4 โครงการ
บุคลากร 14 คน 
งบประมาณ 124,000 บาท
</t>
    </r>
    <r>
      <rPr>
        <b/>
        <sz val="20"/>
        <rFont val="TH SarabunPSK"/>
        <family val="2"/>
      </rPr>
      <t>งบประมาณทั้งสิ้น</t>
    </r>
    <r>
      <rPr>
        <sz val="20"/>
        <rFont val="TH SarabunPSK"/>
        <family val="2"/>
      </rPr>
      <t xml:space="preserve">
224,000 บาท</t>
    </r>
  </si>
  <si>
    <r>
      <rPr>
        <b/>
        <sz val="18"/>
        <color theme="1"/>
        <rFont val="TH SarabunPSK"/>
        <family val="2"/>
      </rPr>
      <t>HRM :</t>
    </r>
    <r>
      <rPr>
        <sz val="18"/>
        <color theme="1"/>
        <rFont val="TH SarabunPSK"/>
        <family val="2"/>
      </rPr>
      <t xml:space="preserve">
อายุรแพทย์เฉพาะทาง
ด้านมะเร็ง 3 (+1) คน พยาบาลเฉพาะทาง
ผู้ป่วยโรคมะเร็ง 9 (+7) คน
เภสัช 4 (0) คน 
</t>
    </r>
    <r>
      <rPr>
        <b/>
        <sz val="18"/>
        <color theme="1"/>
        <rFont val="TH SarabunPSK"/>
        <family val="2"/>
      </rPr>
      <t xml:space="preserve">HRD : 
TN 1 :
</t>
    </r>
    <r>
      <rPr>
        <sz val="18"/>
        <color theme="1"/>
        <rFont val="TH SarabunPSK"/>
        <family val="2"/>
      </rPr>
      <t xml:space="preserve">-
</t>
    </r>
    <r>
      <rPr>
        <b/>
        <sz val="18"/>
        <color theme="1"/>
        <rFont val="TH SarabunPSK"/>
        <family val="2"/>
      </rPr>
      <t>TN 2 :</t>
    </r>
    <r>
      <rPr>
        <sz val="18"/>
        <color theme="1"/>
        <rFont val="TH SarabunPSK"/>
        <family val="2"/>
      </rPr>
      <t xml:space="preserve">
</t>
    </r>
    <r>
      <rPr>
        <u/>
        <sz val="18"/>
        <color theme="1"/>
        <rFont val="TH SarabunPSK"/>
        <family val="2"/>
      </rPr>
      <t>2.1 ระยะยาว</t>
    </r>
    <r>
      <rPr>
        <sz val="18"/>
        <color theme="1"/>
        <rFont val="TH SarabunPSK"/>
        <family val="2"/>
      </rPr>
      <t xml:space="preserve">
จำนวน 2 โครงการ
บุคลากร 3 คน 
งบประมาณ 125,000 บาท
</t>
    </r>
    <r>
      <rPr>
        <u/>
        <sz val="18"/>
        <color theme="1"/>
        <rFont val="TH SarabunPSK"/>
        <family val="2"/>
      </rPr>
      <t>2.2 ระยะสั้น</t>
    </r>
    <r>
      <rPr>
        <sz val="18"/>
        <color theme="1"/>
        <rFont val="TH SarabunPSK"/>
        <family val="2"/>
      </rPr>
      <t xml:space="preserve">
จำนวน 2 โครงการ
บุคลากร 8 คน 
งบประมาณ 34,000 บาท
</t>
    </r>
    <r>
      <rPr>
        <b/>
        <sz val="18"/>
        <color theme="1"/>
        <rFont val="TH SarabunPSK"/>
        <family val="2"/>
      </rPr>
      <t>งบประมาณทั้งสิ้น</t>
    </r>
    <r>
      <rPr>
        <sz val="18"/>
        <color theme="1"/>
        <rFont val="TH SarabunPSK"/>
        <family val="2"/>
      </rPr>
      <t xml:space="preserve">
159,000 บาท
</t>
    </r>
  </si>
  <si>
    <r>
      <rPr>
        <b/>
        <sz val="20"/>
        <color theme="1"/>
        <rFont val="TH SarabunPSK"/>
        <family val="2"/>
      </rPr>
      <t xml:space="preserve">HRD : 
TN 1 :
</t>
    </r>
    <r>
      <rPr>
        <sz val="20"/>
        <color theme="1"/>
        <rFont val="TH SarabunPSK"/>
        <family val="2"/>
      </rPr>
      <t xml:space="preserve">-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2 โครงการ
บุคลากร 2 คน 
งบประมาณ 100,000 บาท
</t>
    </r>
    <r>
      <rPr>
        <u/>
        <sz val="20"/>
        <color theme="1"/>
        <rFont val="TH SarabunPSK"/>
        <family val="2"/>
      </rPr>
      <t>2.2 ระยะสั้น</t>
    </r>
    <r>
      <rPr>
        <sz val="20"/>
        <color theme="1"/>
        <rFont val="TH SarabunPSK"/>
        <family val="2"/>
      </rPr>
      <t xml:space="preserve">
จำนวน 1 โครงการ
บุคลากร 2 คน 
งบประมาณ 60,000 บาท
</t>
    </r>
    <r>
      <rPr>
        <b/>
        <sz val="20"/>
        <color theme="1"/>
        <rFont val="TH SarabunPSK"/>
        <family val="2"/>
      </rPr>
      <t>TN 3 :</t>
    </r>
    <r>
      <rPr>
        <sz val="20"/>
        <color theme="1"/>
        <rFont val="TH SarabunPSK"/>
        <family val="2"/>
      </rPr>
      <t xml:space="preserve">
จำนวน 1 โครงการ
บุคลากร 2 คน 
งบประมาณ 400,000 บาท
</t>
    </r>
    <r>
      <rPr>
        <b/>
        <sz val="20"/>
        <color theme="1"/>
        <rFont val="TH SarabunPSK"/>
        <family val="2"/>
      </rPr>
      <t>งบประมาณทั้งสิ้น</t>
    </r>
    <r>
      <rPr>
        <sz val="20"/>
        <color theme="1"/>
        <rFont val="TH SarabunPSK"/>
        <family val="2"/>
      </rPr>
      <t xml:space="preserve">
560,000 บาท</t>
    </r>
  </si>
  <si>
    <t>บรรจุแผน 20 ปี ระยะ 3</t>
  </si>
  <si>
    <t>ของบประมาณเพิ่มปี 67 จัดซื้ออุปกรณ์ภายในห้อง 5 ล้านบาท</t>
  </si>
  <si>
    <r>
      <t xml:space="preserve">TN 2 :
</t>
    </r>
    <r>
      <rPr>
        <u/>
        <sz val="20"/>
        <color theme="1"/>
        <rFont val="TH SarabunPSK"/>
        <family val="2"/>
      </rPr>
      <t>2.2 ระยะสั้น</t>
    </r>
    <r>
      <rPr>
        <b/>
        <sz val="20"/>
        <color theme="1"/>
        <rFont val="TH SarabunPSK"/>
        <family val="2"/>
      </rPr>
      <t xml:space="preserve">
</t>
    </r>
    <r>
      <rPr>
        <sz val="20"/>
        <color theme="1"/>
        <rFont val="TH SarabunPSK"/>
        <family val="2"/>
      </rPr>
      <t xml:space="preserve">จำนวน 1 โครงการ
บุคลากร 2 คน 
งบประมาณ 6,000 บาท
</t>
    </r>
    <r>
      <rPr>
        <b/>
        <sz val="20"/>
        <color theme="1"/>
        <rFont val="TH SarabunPSK"/>
        <family val="2"/>
      </rPr>
      <t xml:space="preserve">TN 3 :
</t>
    </r>
    <r>
      <rPr>
        <sz val="20"/>
        <color theme="1"/>
        <rFont val="TH SarabunPSK"/>
        <family val="2"/>
      </rPr>
      <t>จำนวน 1 โครงการ
บุคลากร 1 คน 
งบประมาณ 540,000 บาท</t>
    </r>
    <r>
      <rPr>
        <b/>
        <sz val="20"/>
        <color theme="1"/>
        <rFont val="TH SarabunPSK"/>
        <family val="2"/>
      </rPr>
      <t xml:space="preserve">
งบประมาณทั้งสิ้น
</t>
    </r>
    <r>
      <rPr>
        <sz val="20"/>
        <color theme="1"/>
        <rFont val="TH SarabunPSK"/>
        <family val="2"/>
      </rPr>
      <t>546,000 บาท</t>
    </r>
  </si>
  <si>
    <t xml:space="preserve"> -</t>
  </si>
  <si>
    <r>
      <t xml:space="preserve">TN 3 :
</t>
    </r>
    <r>
      <rPr>
        <sz val="20"/>
        <color theme="1"/>
        <rFont val="TH SarabunPSK"/>
        <family val="2"/>
      </rPr>
      <t>จำนวน 1 โครงการ
บุคลากร 1 คน 
งบประมาณ 540,000 บาท</t>
    </r>
    <r>
      <rPr>
        <b/>
        <sz val="20"/>
        <color theme="1"/>
        <rFont val="TH SarabunPSK"/>
        <family val="2"/>
      </rPr>
      <t xml:space="preserve">
</t>
    </r>
  </si>
  <si>
    <r>
      <t xml:space="preserve">TN 2 :
</t>
    </r>
    <r>
      <rPr>
        <u/>
        <sz val="20"/>
        <color theme="1"/>
        <rFont val="TH SarabunPSK"/>
        <family val="2"/>
      </rPr>
      <t>2.2 ระยะสั้น</t>
    </r>
    <r>
      <rPr>
        <b/>
        <sz val="20"/>
        <color theme="1"/>
        <rFont val="TH SarabunPSK"/>
        <family val="2"/>
      </rPr>
      <t xml:space="preserve">
</t>
    </r>
    <r>
      <rPr>
        <sz val="20"/>
        <color theme="1"/>
        <rFont val="TH SarabunPSK"/>
        <family val="2"/>
      </rPr>
      <t xml:space="preserve">จำนวน 1 โครงการ
บุคลากร 2 คน 
งบประมาณ 6,000 บาท
</t>
    </r>
  </si>
  <si>
    <t xml:space="preserve"> - บรรจุแผน 20 ปี ระยะ 3
- ขยับงบประมาณ เป็นปี 65 
- แพทย์มีแล้ว พยาบาลมีแล้ว ไม่มีไปเรียน
</t>
  </si>
  <si>
    <t>งบประมาณเฉพาะการก่อสร้าง/ครุภัณฑ์</t>
  </si>
  <si>
    <r>
      <t xml:space="preserve">14. โครงการจัดตั้งคลินิกหมอครอบครัว (ปีงบประมาณ 2567)
</t>
    </r>
    <r>
      <rPr>
        <b/>
        <sz val="20"/>
        <color rgb="FF00B050"/>
        <rFont val="TH SarabunPSK"/>
        <family val="2"/>
      </rPr>
      <t xml:space="preserve">TN1 : 
ปี 2567
</t>
    </r>
    <r>
      <rPr>
        <sz val="20"/>
        <rFont val="TH SarabunPSK"/>
        <family val="2"/>
      </rPr>
      <t xml:space="preserve">1. โครงการรณรงค์วันงดสูบบุหรี่โลก บุคลากรจำนวน 100 คน ประชาชน 100 คน รวม 200 คน งบประมาณ 8,900 บาท
2. โครงการณรงค์วันเอดส์โลก บุคลากรจำนวน 100 คน ประชาชน 100 คน รวม 200 คน งบประมาณ 8,900 บาท
3. โครงการ Save Love เพราะรัก เด็กมัธยมที่ 1-3 รร.ในสังกัด กทม. จำนวน 200 คน งบประมาณ 9,000 บาท
4. โครงการฝึกอบรมครอบครัวสมานฉันท์ในชุมชน ประชาชน จำนวน 80 คน งบประมาณ 36,200 บาท
5. โครงการศุนย์พิทักษ์สิทธิเด็กและสตรี งบประมาณ 36,200 บาท
6. โครงการจัดบริการเชิงรุกการส่งเสริมความรู้ป้องกันเอชไอวี และการเข้าถึงบริการ งบประมาณ 26,000 บาท 
</t>
    </r>
    <r>
      <rPr>
        <b/>
        <sz val="20"/>
        <color rgb="FF00B050"/>
        <rFont val="TH SarabunPSK"/>
        <family val="2"/>
      </rPr>
      <t xml:space="preserve">TN2 :
ปี 2565
</t>
    </r>
    <r>
      <rPr>
        <b/>
        <sz val="20"/>
        <rFont val="TH SarabunPSK"/>
        <family val="2"/>
      </rPr>
      <t>2.1 ระยะยาว</t>
    </r>
    <r>
      <rPr>
        <sz val="20"/>
        <rFont val="TH SarabunPSK"/>
        <family val="2"/>
      </rPr>
      <t xml:space="preserve">
</t>
    </r>
    <r>
      <rPr>
        <u/>
        <sz val="20"/>
        <rFont val="TH SarabunPSK"/>
        <family val="2"/>
      </rPr>
      <t>สูงกว่าปริญญาตรี</t>
    </r>
    <r>
      <rPr>
        <sz val="20"/>
        <rFont val="TH SarabunPSK"/>
        <family val="2"/>
      </rPr>
      <t xml:space="preserve">
1. หลักสูตรแพทย์ประจำบ้าน/ประกาศนียบัตร/วุฒิบัตร แสดงความรู้ความชำนาญในการประกอบวิชีพเวชกรรมสาขาอายุรศาสตร์ และเวชศาสตร์ จำนวน 2 คน (น.ส.เมธาวี เกียรติปานอภิกุล/น.ส.วราพร อนุภาพอุกฤษ) งบประมาณ - บาท (ทุนส่วนตัว)
</t>
    </r>
    <r>
      <rPr>
        <b/>
        <sz val="20"/>
        <rFont val="TH SarabunPSK"/>
        <family val="2"/>
      </rPr>
      <t>2.2 ระยะสั้น</t>
    </r>
    <r>
      <rPr>
        <sz val="20"/>
        <rFont val="TH SarabunPSK"/>
        <family val="2"/>
      </rPr>
      <t xml:space="preserve">
1. ประชุมวิชาการส่งเสริมสุขภาพ/โรคเรื้อรัง ระยะเวลา 2 วันค่าใช้จ่ายต่อคน
ตลอดหลักสูตร (บาท) 5,000 บาท (2,500 x 2 ) บาท/คน จำนวน (คน) 2 ตำแหน่งและระดับ พยาบาลวิชาชีพ ระดับปฏิบัติการ - เชี่ยวชาญ
2. การประชุมวิชาการด้านบุหรี่ ระยะเวลา 3 วันค่าใช้จ่ายต่อคนตลอดหลักสูตร (บาท) 4,500 บาท (1,500 x 3) บาท/คน จำนวน (คน) 3 ตำแหน่งและระดับ นายแพทย์ชำนาญการพิเศษ                                            พยาบาลวิชาชีพ ระดับปฏิบัติการ - เชี่ยวชาญ
3. การประชุมวิชาการสมาคมแพทย์โรคติดต่อทางเพศสัมพันธ์แห่งประเทศไทย  ระยะเวลา 3 วันค่าใช้จ่ายต่อคนตลอดหลักสูตร (บาท) 14,000 บาท (7,000 x 2) บาท/คน จำนวน (คน) 2 ตำแหน่งและระดับ พยาบาลวิชาชีพ ระดับปฏิบัติการ - เชี่ยวชาญ
4. การประชุมวิชาการเกี่ยวกับโภชนาการโรคอ้วน ระยะเวลา 3 วันค่าใช้จ่ายต่อคน
ตลอดหลักสูตร (บาท) 4,800 บาท (4,800 x 1) บาท/คน จำนวน (คน) 1 ตำแหน่งและระดับ พยาบาลวิชาชีพ ระดับปฏิบัติการ - เชี่ยวชาญ
5. ประชุมวิชาการกรดูแลแบบบูรณาการระยะ Intermediate care ผู้ป่วยโรคเรื้อรังจากโรงพยาบาลสู่ชุมชน ระยะเวลา 2 วันค่าใช้จ่ายต่อคนตลอดหลักสูตร (บาท) 3,000 บาท              (3,000 x 1) บาท/คน จำนวน (คน) 1 ตำแหน่งและระดับ พยาบาลวิชาชีพ ระดับปฏิบัติการ - เชี่ยวชาญ
6. ประชุมวิชาการเวชศาสตร์ครอบครัว ระยะเวลา 3 วันค่าใช้จ่ายต่อคนตลอดหลักสูตร (บาท) 6,000 บาท (6,000 x 1) บาท/คน จำนวน (คน) 1 ตำแหน่งและระดับ พยาบาลวิชาชีพ ระดับปฏิบัติการ - เชี่ยวชาญ</t>
    </r>
  </si>
  <si>
    <t>0
37,300
(TN)</t>
  </si>
  <si>
    <t>8,409,200
89,000
(TN)</t>
  </si>
  <si>
    <r>
      <rPr>
        <b/>
        <sz val="20"/>
        <color theme="1"/>
        <rFont val="TH SarabunPSK"/>
        <family val="2"/>
      </rPr>
      <t xml:space="preserve">HRD : 
TN 1 :
</t>
    </r>
    <r>
      <rPr>
        <sz val="20"/>
        <color theme="1"/>
        <rFont val="TH SarabunPSK"/>
        <family val="2"/>
      </rPr>
      <t xml:space="preserve">จำนวน 6 โครงการ
บุคลากร 482 คน
งบประมาณ 89,000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2 คน 
ไม่ใช้งบประมาณ
</t>
    </r>
    <r>
      <rPr>
        <u/>
        <sz val="20"/>
        <color theme="1"/>
        <rFont val="TH SarabunPSK"/>
        <family val="2"/>
      </rPr>
      <t>2.2 ระยะสั้น</t>
    </r>
    <r>
      <rPr>
        <sz val="20"/>
        <color theme="1"/>
        <rFont val="TH SarabunPSK"/>
        <family val="2"/>
      </rPr>
      <t xml:space="preserve">
จำนวน 6 โครงการ
บุคลากร 10 คน 
งบประมาณ 37,300 บาท
</t>
    </r>
    <r>
      <rPr>
        <b/>
        <sz val="20"/>
        <color theme="1"/>
        <rFont val="TH SarabunPSK"/>
        <family val="2"/>
      </rPr>
      <t>งบประมาณทั้งสิ้น</t>
    </r>
    <r>
      <rPr>
        <sz val="20"/>
        <color theme="1"/>
        <rFont val="TH SarabunPSK"/>
        <family val="2"/>
      </rPr>
      <t xml:space="preserve">
126,300 บาท</t>
    </r>
  </si>
  <si>
    <r>
      <rPr>
        <b/>
        <sz val="20"/>
        <color theme="1"/>
        <rFont val="TH SarabunPSK"/>
        <family val="2"/>
      </rPr>
      <t>HRD : 
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2 คน 
ไม่ใช้งบประมาณ
</t>
    </r>
    <r>
      <rPr>
        <u/>
        <sz val="20"/>
        <color theme="1"/>
        <rFont val="TH SarabunPSK"/>
        <family val="2"/>
      </rPr>
      <t>2.2 ระยะสั้น</t>
    </r>
    <r>
      <rPr>
        <sz val="20"/>
        <color theme="1"/>
        <rFont val="TH SarabunPSK"/>
        <family val="2"/>
      </rPr>
      <t xml:space="preserve">
จำนวน 6 โครงการ
บุคลากร 10 คน 
งบประมาณ 37,300 บาท
</t>
    </r>
  </si>
  <si>
    <r>
      <rPr>
        <b/>
        <sz val="20"/>
        <color theme="1"/>
        <rFont val="TH SarabunPSK"/>
        <family val="2"/>
      </rPr>
      <t xml:space="preserve">HRD : 
TN 1 :
</t>
    </r>
    <r>
      <rPr>
        <sz val="20"/>
        <color theme="1"/>
        <rFont val="TH SarabunPSK"/>
        <family val="2"/>
      </rPr>
      <t xml:space="preserve">จำนวน 6 โครงการ
บุคลากร 482 คน
งบประมาณ 89,000 บาท
</t>
    </r>
  </si>
  <si>
    <t>3. ผลักดันและพัฒนาศักยภาพโรงพยาบาลในสังกัดให้มีความพร้อม รองรับโรคเฉพาะทางของผู้สูงอายุ หรือเป็นศูนย์เวชศาสตร์ผู้สูงอายุ</t>
  </si>
  <si>
    <t>HRM / HRD</t>
  </si>
  <si>
    <t>0
185,900
(TN)</t>
  </si>
  <si>
    <t>0
987,600
(TN)</t>
  </si>
  <si>
    <t>0
84,050
(TN)</t>
  </si>
  <si>
    <r>
      <rPr>
        <b/>
        <u/>
        <sz val="20"/>
        <rFont val="TH SarabunPSK"/>
        <family val="2"/>
      </rPr>
      <t>HRM :</t>
    </r>
    <r>
      <rPr>
        <b/>
        <sz val="20"/>
        <rFont val="TH SarabunPSK"/>
        <family val="2"/>
      </rPr>
      <t xml:space="preserve">
</t>
    </r>
    <r>
      <rPr>
        <sz val="20"/>
        <rFont val="TH SarabunPSK"/>
        <family val="2"/>
      </rPr>
      <t xml:space="preserve">แพทย์ 2
พยาบาล 3
เภสัช 1
นักโภชนาการ 2
นักจิตวิทยา 1
นักกิจกรรมบำบัด 1
นักกายภาพ 1
แพทย์กายภาพ 1
</t>
    </r>
    <r>
      <rPr>
        <b/>
        <u/>
        <sz val="20"/>
        <rFont val="TH SarabunPSK"/>
        <family val="2"/>
      </rPr>
      <t>HRD :</t>
    </r>
    <r>
      <rPr>
        <b/>
        <sz val="20"/>
        <rFont val="TH SarabunPSK"/>
        <family val="2"/>
      </rPr>
      <t xml:space="preserve">
TN 1 :
</t>
    </r>
    <r>
      <rPr>
        <sz val="20"/>
        <rFont val="TH SarabunPSK"/>
        <family val="2"/>
      </rPr>
      <t xml:space="preserve">จำนวน 5 โครงการ
บุคลากร 290 คน
งบประมาณ 71,260 บาท
</t>
    </r>
    <r>
      <rPr>
        <b/>
        <sz val="20"/>
        <rFont val="TH SarabunPSK"/>
        <family val="2"/>
      </rPr>
      <t>TN 2 :</t>
    </r>
    <r>
      <rPr>
        <sz val="20"/>
        <rFont val="TH SarabunPSK"/>
        <family val="2"/>
      </rPr>
      <t xml:space="preserve">
</t>
    </r>
    <r>
      <rPr>
        <u/>
        <sz val="20"/>
        <rFont val="TH SarabunPSK"/>
        <family val="2"/>
      </rPr>
      <t>2.1 ระยะยาว</t>
    </r>
    <r>
      <rPr>
        <sz val="20"/>
        <rFont val="TH SarabunPSK"/>
        <family val="2"/>
      </rPr>
      <t xml:space="preserve">
จำนวน 4 โครงการ
บุคลากร 4 คน 
งบประมาณ 315,000 บาท
</t>
    </r>
    <r>
      <rPr>
        <u/>
        <sz val="20"/>
        <rFont val="TH SarabunPSK"/>
        <family val="2"/>
      </rPr>
      <t>2.2 ระยะสั้น</t>
    </r>
    <r>
      <rPr>
        <sz val="20"/>
        <rFont val="TH SarabunPSK"/>
        <family val="2"/>
      </rPr>
      <t xml:space="preserve">
จำนวน 35 โครงการ
บุคลากร 67 คน 
งบประมาณ 276,800 บาท
</t>
    </r>
    <r>
      <rPr>
        <b/>
        <sz val="20"/>
        <rFont val="TH SarabunPSK"/>
        <family val="2"/>
      </rPr>
      <t>TN 3 :</t>
    </r>
    <r>
      <rPr>
        <sz val="20"/>
        <rFont val="TH SarabunPSK"/>
        <family val="2"/>
      </rPr>
      <t xml:space="preserve">
จำนวน 1 โครงการ
บุคลากร 1 คน
งบประมาณ 800,000 บาท
</t>
    </r>
    <r>
      <rPr>
        <b/>
        <sz val="20"/>
        <rFont val="TH SarabunPSK"/>
        <family val="2"/>
      </rPr>
      <t>งบประมาณทั้งสิ้น</t>
    </r>
    <r>
      <rPr>
        <sz val="20"/>
        <rFont val="TH SarabunPSK"/>
        <family val="2"/>
      </rPr>
      <t xml:space="preserve">
1,463,060 บาท</t>
    </r>
  </si>
  <si>
    <r>
      <rPr>
        <b/>
        <sz val="20"/>
        <color theme="1"/>
        <rFont val="TH SarabunPSK"/>
        <family val="2"/>
      </rPr>
      <t>HRD : 
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180,000 บาท
</t>
    </r>
    <r>
      <rPr>
        <u/>
        <sz val="20"/>
        <color theme="1"/>
        <rFont val="TH SarabunPSK"/>
        <family val="2"/>
      </rPr>
      <t>2.2 ระยะสั้น</t>
    </r>
    <r>
      <rPr>
        <sz val="20"/>
        <color theme="1"/>
        <rFont val="TH SarabunPSK"/>
        <family val="2"/>
      </rPr>
      <t xml:space="preserve">
จำนวน 2 โครงการ
บุคลากร 3 คน 
งบประมาณ 5,900 บาท
</t>
    </r>
    <r>
      <rPr>
        <b/>
        <sz val="20"/>
        <color theme="1"/>
        <rFont val="TH SarabunPSK"/>
        <family val="2"/>
      </rPr>
      <t>งบประมาณทั้งสิ้น</t>
    </r>
    <r>
      <rPr>
        <sz val="20"/>
        <color theme="1"/>
        <rFont val="TH SarabunPSK"/>
        <family val="2"/>
      </rPr>
      <t xml:space="preserve">
185,900 บาท</t>
    </r>
  </si>
  <si>
    <r>
      <rPr>
        <b/>
        <u/>
        <sz val="20"/>
        <rFont val="TH SarabunPSK"/>
        <family val="2"/>
      </rPr>
      <t>HRM :</t>
    </r>
    <r>
      <rPr>
        <sz val="20"/>
        <rFont val="TH SarabunPSK"/>
        <family val="2"/>
      </rPr>
      <t xml:space="preserve">
แพทย์ 2(+1)
พยาบาล 3(+2)
เภสัช 1(+1)
นักโภชนาการ 2(+1)
นักจิตวิทยา 1(+1)
นักกิจกรรมบำบัด 1(+1)
นักกายภาพ 1(+1)
แพทย์กายภาพ 1(+1)
HRD : 
</t>
    </r>
    <r>
      <rPr>
        <b/>
        <sz val="20"/>
        <rFont val="TH SarabunPSK"/>
        <family val="2"/>
      </rPr>
      <t>TN 1 :</t>
    </r>
    <r>
      <rPr>
        <sz val="20"/>
        <rFont val="TH SarabunPSK"/>
        <family val="2"/>
      </rPr>
      <t xml:space="preserve">
จำนวน 2 โครงการ
บุคลากร 110 คน
งบประมาณ 29,210 บาท
</t>
    </r>
    <r>
      <rPr>
        <b/>
        <sz val="20"/>
        <rFont val="TH SarabunPSK"/>
        <family val="2"/>
      </rPr>
      <t>TN 2 :</t>
    </r>
    <r>
      <rPr>
        <sz val="20"/>
        <rFont val="TH SarabunPSK"/>
        <family val="2"/>
      </rPr>
      <t xml:space="preserve">
</t>
    </r>
    <r>
      <rPr>
        <u/>
        <sz val="20"/>
        <rFont val="TH SarabunPSK"/>
        <family val="2"/>
      </rPr>
      <t>2.1 ระยะยาว</t>
    </r>
    <r>
      <rPr>
        <sz val="20"/>
        <rFont val="TH SarabunPSK"/>
        <family val="2"/>
      </rPr>
      <t xml:space="preserve">
จำนวน 1 โครงการ
บุคลากร 1 คน 
งบประมาณ 45,000 บาท
</t>
    </r>
    <r>
      <rPr>
        <u/>
        <sz val="20"/>
        <rFont val="TH SarabunPSK"/>
        <family val="2"/>
      </rPr>
      <t xml:space="preserve">2.2 ระยะสั้น
</t>
    </r>
    <r>
      <rPr>
        <sz val="20"/>
        <rFont val="TH SarabunPSK"/>
        <family val="2"/>
      </rPr>
      <t xml:space="preserve">จำนวน 13 โครงการ
บุคลากร 29 คน 
งบประมาณ 131,300 บาท
</t>
    </r>
    <r>
      <rPr>
        <b/>
        <sz val="20"/>
        <rFont val="TH SarabunPSK"/>
        <family val="2"/>
      </rPr>
      <t>งบประมาณทั้งสิ้น</t>
    </r>
    <r>
      <rPr>
        <sz val="20"/>
        <rFont val="TH SarabunPSK"/>
        <family val="2"/>
      </rPr>
      <t xml:space="preserve">
205,510 บาท</t>
    </r>
  </si>
  <si>
    <r>
      <rPr>
        <b/>
        <sz val="20"/>
        <color theme="1"/>
        <rFont val="TH SarabunPSK"/>
        <family val="2"/>
      </rPr>
      <t xml:space="preserve">HRD : 
TN 1 :
</t>
    </r>
    <r>
      <rPr>
        <sz val="20"/>
        <color theme="1"/>
        <rFont val="TH SarabunPSK"/>
        <family val="2"/>
      </rPr>
      <t>จำนวน 1 โครงการ
บุคลากร 30 คน
งบประมาณ 3,000 บาท</t>
    </r>
    <r>
      <rPr>
        <b/>
        <sz val="20"/>
        <color theme="1"/>
        <rFont val="TH SarabunPSK"/>
        <family val="2"/>
      </rPr>
      <t xml:space="preserve">
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45,000 บาท
</t>
    </r>
    <r>
      <rPr>
        <u/>
        <sz val="20"/>
        <color theme="1"/>
        <rFont val="TH SarabunPSK"/>
        <family val="2"/>
      </rPr>
      <t>2.2 ระยะสั้น</t>
    </r>
    <r>
      <rPr>
        <sz val="20"/>
        <color theme="1"/>
        <rFont val="TH SarabunPSK"/>
        <family val="2"/>
      </rPr>
      <t xml:space="preserve">
จำนวน 20 โครงการ
บุคลากร 35 คน 
งบประมาณ 139,600 บาท
TN 3 :
จำนวน 1 โครงการ
บุคลากร 1 คน
งบประมาณ 800,000 บาท
</t>
    </r>
    <r>
      <rPr>
        <b/>
        <sz val="20"/>
        <color theme="1"/>
        <rFont val="TH SarabunPSK"/>
        <family val="2"/>
      </rPr>
      <t>งบประมาณทั้งสิ้น</t>
    </r>
    <r>
      <rPr>
        <sz val="20"/>
        <color theme="1"/>
        <rFont val="TH SarabunPSK"/>
        <family val="2"/>
      </rPr>
      <t xml:space="preserve">
987,600 บาท</t>
    </r>
  </si>
  <si>
    <r>
      <rPr>
        <b/>
        <sz val="20"/>
        <color theme="1"/>
        <rFont val="TH SarabunPSK"/>
        <family val="2"/>
      </rPr>
      <t xml:space="preserve">HRD : 
TN 1 :
</t>
    </r>
    <r>
      <rPr>
        <sz val="20"/>
        <color theme="1"/>
        <rFont val="TH SarabunPSK"/>
        <family val="2"/>
      </rPr>
      <t>จำนวน 2 โครงการ
บุคลากร 150 คน
งบประมาณ 39,050 บาท</t>
    </r>
    <r>
      <rPr>
        <b/>
        <sz val="20"/>
        <color theme="1"/>
        <rFont val="TH SarabunPSK"/>
        <family val="2"/>
      </rPr>
      <t xml:space="preserve">
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45,000 บาท
</t>
    </r>
    <r>
      <rPr>
        <b/>
        <sz val="20"/>
        <color theme="1"/>
        <rFont val="TH SarabunPSK"/>
        <family val="2"/>
      </rPr>
      <t>งบประมาณทั้งสิ้น</t>
    </r>
    <r>
      <rPr>
        <sz val="20"/>
        <color theme="1"/>
        <rFont val="TH SarabunPSK"/>
        <family val="2"/>
      </rPr>
      <t xml:space="preserve">
84,050 บาท</t>
    </r>
  </si>
  <si>
    <t xml:space="preserve"> - ขอเพิ่มจำนวนบุคลากร ประจำหน่วยงาน
 - จำแนกงบประมาณตามโครงการ
1. งานสถาปัตยกรรมและวิศวกรรมโครงสร้าง 15,000,000 บาท 
2. ชุดอุปกรณ์ฝึกและกระตุ้นการกลืนด้วยระบบการตอบสนองเกมส์คอมพิวเตอร์ 1,500,000 บาท
3. งานครุภัณฑ์ 1,000,000 บาท</t>
  </si>
  <si>
    <t>งบประมาณเฉพาะการก่อสร้างไม่รวม HRD/HRM 17,500,000 บาท</t>
  </si>
  <si>
    <t>เสริมสร้างความเข้มแข็งของระบบบริการสุขภาพ  (Service Plan) ในเขตกรุงเทพมหานคร</t>
  </si>
  <si>
    <t>4. สนับสนุนการดำเนินงาน Service Plan</t>
  </si>
  <si>
    <r>
      <rPr>
        <b/>
        <sz val="20"/>
        <color theme="1"/>
        <rFont val="TH SarabunPSK"/>
        <family val="2"/>
      </rPr>
      <t>HRD : 
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12 โครงการ
บุคลากร 40 คน 
งบประมาณ 248,900 บาท
</t>
    </r>
  </si>
  <si>
    <r>
      <rPr>
        <b/>
        <sz val="20"/>
        <color theme="1"/>
        <rFont val="TH SarabunPSK"/>
        <family val="2"/>
      </rPr>
      <t>HRD : 
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6 โครงการ
บุคลากร 19 คน 
งบประมาณ 140,800 บาท
</t>
    </r>
  </si>
  <si>
    <r>
      <rPr>
        <b/>
        <sz val="20"/>
        <color theme="1"/>
        <rFont val="TH SarabunPSK"/>
        <family val="2"/>
      </rPr>
      <t>HRD : 
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5 โครงการ
บุคลากร 17 คน 
งบประมาณ 62,100 บาท
</t>
    </r>
  </si>
  <si>
    <r>
      <rPr>
        <b/>
        <sz val="20"/>
        <color theme="1"/>
        <rFont val="TH SarabunPSK"/>
        <family val="2"/>
      </rPr>
      <t>HRD : 
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 โครงการ
บุคลากร 4 คน 
งบประมาณ 46,000 บาท
</t>
    </r>
  </si>
  <si>
    <t>0
144,000
(TN)</t>
  </si>
  <si>
    <t>39,760,000
1,600,000
(TN)</t>
  </si>
  <si>
    <r>
      <t xml:space="preserve">HRM :
</t>
    </r>
    <r>
      <rPr>
        <sz val="20"/>
        <color theme="1"/>
        <rFont val="TH SarabunPSK"/>
        <family val="2"/>
      </rPr>
      <t xml:space="preserve">อายุรแพทย์หัวใจ 9 
พยาบาลห้องตรวจโรค และ 
Oneday trip clinic 3  
พยาบาลประจำหอผู้ป่วยกึ่งวิกฤต 19
นักเทคโนโลยีหัวใจและทรวงอก 2
</t>
    </r>
    <r>
      <rPr>
        <b/>
        <sz val="20"/>
        <color theme="1"/>
        <rFont val="TH SarabunPSK"/>
        <family val="2"/>
      </rPr>
      <t xml:space="preserve">HRD :
TN 2 :
</t>
    </r>
    <r>
      <rPr>
        <u/>
        <sz val="20"/>
        <color theme="1"/>
        <rFont val="TH SarabunPSK"/>
        <family val="2"/>
      </rPr>
      <t>2.2 ระยะสั้น</t>
    </r>
    <r>
      <rPr>
        <sz val="20"/>
        <color theme="1"/>
        <rFont val="TH SarabunPSK"/>
        <family val="2"/>
      </rPr>
      <t xml:space="preserve">
จำนวน 6 โครงการ
บุคลากร 23 คน 
งบประมาณ 197,000 บาท</t>
    </r>
    <r>
      <rPr>
        <b/>
        <sz val="20"/>
        <color theme="1"/>
        <rFont val="TH SarabunPSK"/>
        <family val="2"/>
      </rPr>
      <t xml:space="preserve">
TN 3 :
</t>
    </r>
    <r>
      <rPr>
        <sz val="20"/>
        <color theme="1"/>
        <rFont val="TH SarabunPSK"/>
        <family val="2"/>
      </rPr>
      <t xml:space="preserve">จำนวน 1 โครงการ
บุคลากร 1 คน
งบประมาณ 1,600,000 บาท
</t>
    </r>
    <r>
      <rPr>
        <b/>
        <sz val="20"/>
        <color theme="1"/>
        <rFont val="TH SarabunPSK"/>
        <family val="2"/>
      </rPr>
      <t xml:space="preserve">งบประมาณทั้งสิ้น
</t>
    </r>
    <r>
      <rPr>
        <sz val="20"/>
        <color theme="1"/>
        <rFont val="TH SarabunPSK"/>
        <family val="2"/>
      </rPr>
      <t>1,797,000 บาท</t>
    </r>
  </si>
  <si>
    <r>
      <rPr>
        <b/>
        <sz val="20"/>
        <color theme="1"/>
        <rFont val="TH SarabunPSK"/>
        <family val="2"/>
      </rPr>
      <t xml:space="preserve">HRD :
TN 2 :
</t>
    </r>
    <r>
      <rPr>
        <u/>
        <sz val="20"/>
        <color theme="1"/>
        <rFont val="TH SarabunPSK"/>
        <family val="2"/>
      </rPr>
      <t>2.2 ระยะสั้น</t>
    </r>
    <r>
      <rPr>
        <sz val="20"/>
        <color theme="1"/>
        <rFont val="TH SarabunPSK"/>
        <family val="2"/>
      </rPr>
      <t xml:space="preserve">
จำนวน 3 โครงการ
บุคลากร 14 คน 
งบประมาณ 144,000 บาท
</t>
    </r>
  </si>
  <si>
    <r>
      <rPr>
        <b/>
        <sz val="20"/>
        <color theme="1"/>
        <rFont val="TH SarabunPSK"/>
        <family val="2"/>
      </rPr>
      <t>HRM :</t>
    </r>
    <r>
      <rPr>
        <sz val="20"/>
        <color theme="1"/>
        <rFont val="TH SarabunPSK"/>
        <family val="2"/>
      </rPr>
      <t xml:space="preserve">
อายุรแพทย์หัวใจ 5(+4) 
พยาบาลห้องตรวจโรค และ 
Oneday trip clinic 3(+2)  
พยาบาลประจำหอผู้ป่วยกึ่งวิกฤต 19(+19)
นักเทคโนโลยีหัวใจและทรวงอก 2(+2) 
</t>
    </r>
    <r>
      <rPr>
        <b/>
        <sz val="20"/>
        <color theme="1"/>
        <rFont val="TH SarabunPSK"/>
        <family val="2"/>
      </rPr>
      <t>HRD :</t>
    </r>
    <r>
      <rPr>
        <sz val="20"/>
        <color theme="1"/>
        <rFont val="TH SarabunPSK"/>
        <family val="2"/>
      </rPr>
      <t xml:space="preserve">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3 โครงการ
บุคลากร 9 คน 
งบประมาณ 53,000 บาท</t>
    </r>
  </si>
  <si>
    <r>
      <rPr>
        <b/>
        <sz val="20"/>
        <color theme="1"/>
        <rFont val="TH SarabunPSK"/>
        <family val="2"/>
      </rPr>
      <t>HRM :</t>
    </r>
    <r>
      <rPr>
        <sz val="20"/>
        <color theme="1"/>
        <rFont val="TH SarabunPSK"/>
        <family val="2"/>
      </rPr>
      <t xml:space="preserve">
อายุรแพทย์หัวใจ 9(+4)
</t>
    </r>
    <r>
      <rPr>
        <b/>
        <sz val="20"/>
        <color theme="1"/>
        <rFont val="TH SarabunPSK"/>
        <family val="2"/>
      </rPr>
      <t>HRD :</t>
    </r>
    <r>
      <rPr>
        <sz val="20"/>
        <color theme="1"/>
        <rFont val="TH SarabunPSK"/>
        <family val="2"/>
      </rPr>
      <t xml:space="preserve">
</t>
    </r>
    <r>
      <rPr>
        <b/>
        <sz val="20"/>
        <color theme="1"/>
        <rFont val="TH SarabunPSK"/>
        <family val="2"/>
      </rPr>
      <t>TN 3 :</t>
    </r>
    <r>
      <rPr>
        <sz val="20"/>
        <color theme="1"/>
        <rFont val="TH SarabunPSK"/>
        <family val="2"/>
      </rPr>
      <t xml:space="preserve">
จำนวน 1 โครงการ
บุคลากร 1 คน
งบประมาณ 1,600,000 บาท  </t>
    </r>
  </si>
  <si>
    <t>ขอเพิ่มจำนวนบุคลากรประจำศูนย์ฯ (แยกบรรทัด) รอหน่วยงานคำนวณ HRM.</t>
  </si>
  <si>
    <r>
      <t xml:space="preserve">โครงการก่อสร้าง 
งบ 39,760,000 บาท
HRD : ปี 68 (เพิ่มเติม)
</t>
    </r>
    <r>
      <rPr>
        <sz val="20"/>
        <color theme="1"/>
        <rFont val="TH SarabunPSK"/>
        <family val="2"/>
      </rPr>
      <t>TN 3 :
จำนวน 1 โครงการ
บุคลากร 1 คน
งบประมาณ 1,600,000 บาท</t>
    </r>
  </si>
  <si>
    <r>
      <rPr>
        <b/>
        <sz val="20"/>
        <color theme="1"/>
        <rFont val="TH SarabunPSK"/>
        <family val="2"/>
      </rPr>
      <t xml:space="preserve">HRD :
TN 2 :
</t>
    </r>
    <r>
      <rPr>
        <u/>
        <sz val="20"/>
        <color theme="1"/>
        <rFont val="TH SarabunPSK"/>
        <family val="2"/>
      </rPr>
      <t>2.2 ระยะสั้น</t>
    </r>
    <r>
      <rPr>
        <sz val="20"/>
        <color theme="1"/>
        <rFont val="TH SarabunPSK"/>
        <family val="2"/>
      </rPr>
      <t xml:space="preserve">
จำนวน 6 โครงการ
บุคลากร 14 คน 
งบประมาณ 53,900 บาท
</t>
    </r>
  </si>
  <si>
    <r>
      <rPr>
        <b/>
        <sz val="20"/>
        <color theme="1"/>
        <rFont val="TH SarabunPSK"/>
        <family val="2"/>
      </rPr>
      <t xml:space="preserve">HRD :
TN 2 :
</t>
    </r>
    <r>
      <rPr>
        <u/>
        <sz val="20"/>
        <color theme="1"/>
        <rFont val="TH SarabunPSK"/>
        <family val="2"/>
      </rPr>
      <t>2.2 ระยะสั้น</t>
    </r>
    <r>
      <rPr>
        <sz val="20"/>
        <color theme="1"/>
        <rFont val="TH SarabunPSK"/>
        <family val="2"/>
      </rPr>
      <t xml:space="preserve">
จำนวน 5 โครงการ
บุคลากร 53 คน 
งบประมาณ 357,900 บาท
</t>
    </r>
  </si>
  <si>
    <r>
      <rPr>
        <b/>
        <sz val="20"/>
        <color theme="1"/>
        <rFont val="TH SarabunPSK"/>
        <family val="2"/>
      </rPr>
      <t xml:space="preserve">HRD :
TN 2 :
</t>
    </r>
    <r>
      <rPr>
        <u/>
        <sz val="20"/>
        <color theme="1"/>
        <rFont val="TH SarabunPSK"/>
        <family val="2"/>
      </rPr>
      <t>2.2 ระยะสั้น</t>
    </r>
    <r>
      <rPr>
        <sz val="20"/>
        <color theme="1"/>
        <rFont val="TH SarabunPSK"/>
        <family val="2"/>
      </rPr>
      <t xml:space="preserve">
จำนวน 5 โครงการ
บุคลากร 53 คน 
งบประมาณ 357,900 บาท
</t>
    </r>
    <r>
      <rPr>
        <b/>
        <sz val="20"/>
        <color theme="1"/>
        <rFont val="TH SarabunPSK"/>
        <family val="2"/>
      </rPr>
      <t>TN 3 :</t>
    </r>
    <r>
      <rPr>
        <sz val="20"/>
        <color theme="1"/>
        <rFont val="TH SarabunPSK"/>
        <family val="2"/>
      </rPr>
      <t xml:space="preserve">
จำนวน 1 โครงการ
บุคลากร 1 คน
งบประมาณ 756,000 บาท
งบประมาณทั้งสิ้น 
1,113,900 บาท</t>
    </r>
  </si>
  <si>
    <t>พัฒนาบริการ และการรักษาพยาบาลรูปแบบใหม่ ให้ทันต่อกระแสโลกาภิวัตน์และเทคโนโลยีสุขภาพ</t>
  </si>
  <si>
    <t>5. ผลักดันและพัฒนาศักยภาพโรงพยาบาลที่มีความพร้อมรองรับPrecision Medicine , Medical roboticsการให้บริการรูปแบบใหม่ และเทคโนโลยีด้านสุขภาพ</t>
  </si>
  <si>
    <t>HRM./HRD</t>
  </si>
  <si>
    <r>
      <t xml:space="preserve">17. โครงการ New Normal Post COVID-19
</t>
    </r>
    <r>
      <rPr>
        <b/>
        <sz val="20"/>
        <color rgb="FFFF00FF"/>
        <rFont val="TH SarabunPSK"/>
        <family val="2"/>
      </rPr>
      <t xml:space="preserve">- การคัดกรอง Covid-19 ในบุคลากร (ไม่ใช้งบประมาณ)
</t>
    </r>
    <r>
      <rPr>
        <b/>
        <sz val="20"/>
        <color rgb="FFFF0000"/>
        <rFont val="TH SarabunPSK"/>
        <family val="2"/>
      </rPr>
      <t>- การคัดกรอง Covid-19 ในผู้ป่วย (รอข้อมูลจากหน่วยงาน)</t>
    </r>
    <r>
      <rPr>
        <sz val="20"/>
        <color theme="1"/>
        <rFont val="TH SarabunPSK"/>
        <family val="2"/>
      </rPr>
      <t xml:space="preserve">
</t>
    </r>
    <r>
      <rPr>
        <b/>
        <sz val="20"/>
        <color rgb="FF00B050"/>
        <rFont val="TH SarabunPSK"/>
        <family val="2"/>
      </rPr>
      <t xml:space="preserve">TN1 :
ปี 2566
</t>
    </r>
    <r>
      <rPr>
        <sz val="20"/>
        <color theme="1"/>
        <rFont val="TH SarabunPSK"/>
        <family val="2"/>
      </rPr>
      <t>1. โครงการวิถีใหม่บริการพยาบาลหลังสถานการณ์ COVID - 19 จำนวน 80 คน ระยะเวลา 2 วัน งบประมาณ 55,850 บาท (งบ กทม.)</t>
    </r>
  </si>
  <si>
    <r>
      <rPr>
        <b/>
        <sz val="20"/>
        <color theme="1"/>
        <rFont val="TH SarabunPSK"/>
        <family val="2"/>
      </rPr>
      <t>TN 1 :</t>
    </r>
    <r>
      <rPr>
        <sz val="20"/>
        <color theme="1"/>
        <rFont val="TH SarabunPSK"/>
        <family val="2"/>
      </rPr>
      <t xml:space="preserve">
จำนวน 1 โครงการ
บุคลากร 80 คน
งบประมาณ 55,850 บาท
</t>
    </r>
  </si>
  <si>
    <t>รพ.ต้องดำเนินโครงการ/กิจกรรม ตามแนวทาง COVID Free Setting</t>
  </si>
  <si>
    <r>
      <t xml:space="preserve">18. โครงการ Same Day Surgery 
 </t>
    </r>
    <r>
      <rPr>
        <sz val="20"/>
        <color rgb="FFFF0000"/>
        <rFont val="TH SarabunPSK"/>
        <family val="2"/>
      </rPr>
      <t xml:space="preserve"> : โครงการศูนย์การบริบาลการผ่าตัดแบบวันเดียวกลับ และการผ่าตัดแบบไม่นอนค้างคืน ปี 2565</t>
    </r>
    <r>
      <rPr>
        <sz val="20"/>
        <color theme="1"/>
        <rFont val="TH SarabunPSK"/>
        <family val="2"/>
      </rPr>
      <t xml:space="preserve"> 
</t>
    </r>
    <r>
      <rPr>
        <b/>
        <sz val="20"/>
        <color theme="1"/>
        <rFont val="TH SarabunPSK"/>
        <family val="2"/>
      </rPr>
      <t xml:space="preserve"> </t>
    </r>
    <r>
      <rPr>
        <b/>
        <sz val="20"/>
        <color rgb="FF7030A0"/>
        <rFont val="TH SarabunPSK"/>
        <family val="2"/>
      </rPr>
      <t xml:space="preserve">  - โรคที่จะดำเนินการในปี 2565 Hernia
   - โรคที่จะดำเนินการในปี 2566 ...............................
   - โรคที่จะดำเนินการในปี 2567 ..............................</t>
    </r>
  </si>
  <si>
    <t>HRM :
แพทย์ (ศัลย์/Ortho/สูติ) 1 คน
พยาบาลวิชาชีพ 1 
วิสัญญีแพทย์/พยาบาล 1 คน
แพทย์กายภาพบำบัด/นักกายภาพบำบัด 1 คน</t>
  </si>
  <si>
    <t>HRM :
แพทย์ (ศัลย์/Ortho/สูติ) 0(+1) 
พยาบาลวิชาชีพ 0(+1) 
วิสัญญีแพทย์/พยาบาล 0(+1)
แพทย์กายภาพบำบัด/นักกายภาพบำบัด 0(+1)</t>
  </si>
  <si>
    <t>ขอเพิ่มจำนวนบุคลากรประจำศูนย์ฯ</t>
  </si>
  <si>
    <t>19. โครงการลดความแออัดในโรงพยาบาล (Telemedicineและ Mobile Lab)</t>
  </si>
  <si>
    <t>สพบ. เป็นผู้จัดทำโครงการ โดยมี รพ. สนับสนุนการดำเนินงาน</t>
  </si>
  <si>
    <t>6. ผลักดันและพัฒนาให้มีการบริการแพทย์แผนไทยและการแพทย์ทางเลือกเชิงบูรณาการ (ร่วมกับการแพทย์แผนปัจจุบัน)</t>
  </si>
  <si>
    <r>
      <t xml:space="preserve">20. การพัฒนาบริการแพทย์แผนไทยและแพทย์ทางเลือกร่วมกับแพทย์แผนปัจจุบัน : 
20.1 โครงการจัดตั้งคลินิกกัญชาทางการแพทย์แผนไทยร่วมกับคลินิกผู้สูงอายุ (ปีงบประมาณ 2566) 
20.2 โครงการการจัดบริการฝังเข็มบูรณาการร่วมกับบริการดูแลผู้ป่วยระยะกลาง  (Intermediate Care : IMC) สำหรับผู้ป่วยโรคหลอดเลือดสมอง (ปีงบประมาณ 2566)
</t>
    </r>
    <r>
      <rPr>
        <b/>
        <sz val="20"/>
        <color rgb="FF00B050"/>
        <rFont val="TH SarabunPSK"/>
        <family val="2"/>
      </rPr>
      <t xml:space="preserve">TN2 :
ปี 2564
</t>
    </r>
    <r>
      <rPr>
        <b/>
        <sz val="20"/>
        <rFont val="TH SarabunPSK"/>
        <family val="2"/>
      </rPr>
      <t xml:space="preserve">2.1 ระยะยาว </t>
    </r>
    <r>
      <rPr>
        <sz val="20"/>
        <rFont val="TH SarabunPSK"/>
        <family val="2"/>
      </rPr>
      <t xml:space="preserve">
</t>
    </r>
    <r>
      <rPr>
        <u/>
        <sz val="20"/>
        <rFont val="TH SarabunPSK"/>
        <family val="2"/>
      </rPr>
      <t>ฝึกอบรมมีไป ตปท.</t>
    </r>
    <r>
      <rPr>
        <sz val="20"/>
        <rFont val="TH SarabunPSK"/>
        <family val="2"/>
      </rPr>
      <t xml:space="preserve">
1. แพทย์ฝังเข็ม (น.ส.ดาลินี พุทธเจริญทอง ตำแหน่งนายแพทย์ปฏิบัติการ) งบประมาณ 50,000 บาท (เงินงบประมาณ กทม.)
</t>
    </r>
    <r>
      <rPr>
        <b/>
        <sz val="20"/>
        <color rgb="FF00B050"/>
        <rFont val="TH SarabunPSK"/>
        <family val="2"/>
      </rPr>
      <t>ปี 2565</t>
    </r>
    <r>
      <rPr>
        <sz val="20"/>
        <rFont val="TH SarabunPSK"/>
        <family val="2"/>
      </rPr>
      <t xml:space="preserve">
</t>
    </r>
    <r>
      <rPr>
        <b/>
        <sz val="20"/>
        <rFont val="TH SarabunPSK"/>
        <family val="2"/>
      </rPr>
      <t>2.2 ระยะสั้น</t>
    </r>
    <r>
      <rPr>
        <sz val="20"/>
        <rFont val="TH SarabunPSK"/>
        <family val="2"/>
      </rPr>
      <t xml:space="preserve">
 1. การประชุมวิชาการ/ประชุมเชิงปฏิบัติการ/อบรมวิชาการ/อบรมเชิงปฏิบัติการหลักสูตรการใช้สมุนไพรที่เกี่ยวข้องกับด้านการแพทย์และสาธารณสุข ระยะเวลา 2 วันค่าใช้จ่ายต่อคนตลอดหลักสูตร (บาท) 21,000 บาท (3,500 x 6) บาท/คน จำนวน (คน) 6 ตำแหน่งและระดับ เภสัชกร ระดับปฏิบัติการ- เชี่ยวชาญ
2. อบรมวิชาการการแพทย์ฝังเข็ม ระยะเวลา 3 วันค่าใช้จ่ายต่อคนตลอดหลักสูตร (บาท) 6,000 บาท (6,000 x 1) บาท/คน จำนวน (คน) 1 ตำแหน่งและระดับ นายแพทย์ ระดับชำนาญการพิเศษ
 3. งานสัมมนาวิชาการด้านศาสตร์การแพทย์แผนจีน ประจำปี ระยะเวลา 3 วันค่าใช้จ่ายต่อคน
ตลอดหลักสูตร (บาท) 4,000 บาท (4,000 x 1 ) บาท/คน จำนวน (คน) 1 ตำแหน่งและระดับ แพทย์แผนจีน ระดับปฏิบัติการ
 4. โครงการอบรมความรู้ศาสตร์การแพทย์แผนจีนทางคลินิก ระยะเวลา 2 วัน ค่าใช้จ่ายต่อคน
ตลอดหลักสูตร (บาท) 3,000 บาท (3,000 x 1 ) บาท/คน จำนวน (คน) 1 ตำแหน่งและระดับ แพทย์แผนจีน ระดับปฏิบัติการ
 5. โครงการอบรมความรู้หลักสูตรนวดจัดกระดูก ระยะเวลา 3 วันค่าใช้จ่ายต่อคนตลอดหลักสูตร (บาท) 5,000 บาท (5,000 x 1 ) บาท/คน จำนวน (คน) 1 ตำแหน่งและระดับ แพทย์แผนไทย ระดับปฏิบัติการ
 6. การประชุมวิชาการ Acupuncture Forum ประจำปี ระยะเวลา 2 วัน ค่าใช้จ่ายต่อคนตลอดหลักสูตร (บาท) 6,500 บาท (6,500  x 1 ) บาท/คน จำนวน (คน) 1 ตำแหน่งและระดับ แพทย์แผนจีน ระดับปฏิบัติการ
 7. การประชุมการแพทย์แผนไทยระดับชาติ ประจำปี ระยะเวลา 2 วัน ค่าใช้จ่ายต่อคนตลอดหลักสูตร (บาท) 2,500 บาท (2,500  x 1 ) บาท/คน จำนวน (คน) 1 ตำแหน่งและระดับ แพทย์แผนไทย ระดับปฏิบัติการ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อบรมวิชาการการแพทย์ฝังเข็ม ระยะเวลา 3 วัน จำนวน 1 คน (ตำแหน่งพยาบาลวิชาชีพ ระดับปฏิบัติการ - ชำนาญการพิเศษ) งบประมาณ 4,000 บาท
2. การประชุมวิชาการ/ประชุมเชิงปฏิบัติการ/อบรมวิชาการ/อบรมเชิงปฏิบัติการหลักสูตรการใช้สมุนไพรที่เกี่ยวข้องกับด้านการแพทย์และสาธารณสุข ระยะเวลา 2 วัน จำนวน 4 คน (ตำแหน่งเภสัชกร ระดับปฏิบัติการ - เชี่ยวชาญ) งบประมาณ 14,000 บาท (3,500 บาท/คน)
3. การประชุมการแพทย์แผนไทยระดับชาติ ประจำปี ระยะเวลา 2 วัน จำนวน 1 คน (ตำแหน่งแพทย์แผนไทยปฏิบัติการ) งบประมาณ 2,000 บาท 
4. งานสัมมนาวิชาการด้านศาสตร์การแพทย์แผนจีน ประจำปี ระยะเวลา 3 วัน จำนวน 1 คน (ตำแหน่งแพทย์แผนจีนปฏิบัติการ) งบประมาณ 4,000 บาท
5. โครงการอบรมความรู้ศาสตร์การแพทย์แผนจีนทางคลินิก ระยะเวลา 2 วัน จำนวน 1 คน (ตำแหน่งแพทย์แผนจีนปฏิบัติการ) งบประมาณ 3,000 บาท
6. การประชุมวิชาการAcupuncture Forum ประจำปี ระยะเวลา 2 วัน จำนวน 1 คน (ตำแหน่งแพทย์แผนจีนปฏิบัติการ) งบประมาณ 6,500 บาท</t>
    </r>
    <r>
      <rPr>
        <sz val="20"/>
        <color rgb="FFFF0000"/>
        <rFont val="TH SarabunPSK"/>
        <family val="2"/>
      </rPr>
      <t xml:space="preserve">
</t>
    </r>
    <r>
      <rPr>
        <b/>
        <sz val="20"/>
        <color rgb="FF00B050"/>
        <rFont val="TH SarabunPSK"/>
        <family val="2"/>
      </rPr>
      <t xml:space="preserve">TN3 :
ปี 2564
</t>
    </r>
    <r>
      <rPr>
        <sz val="20"/>
        <rFont val="TH SarabunPSK"/>
        <family val="2"/>
      </rPr>
      <t>1. โครงการศึกษาต่อเนื่อง (ระยะเวลา 3 ปี) หลักสูตรการฝังเข็มและนวดทุยหนา งบประมาณ (งบตลอดหลักสูตร 2,250,000 บาท) ปีละ 750,000 บาท ณ สาธารณรัฐประชาชนจีน จำนวน 1 คน (พ.ณัฐา ใจสมุทร) (เริ่มปี 2563) (งบประมาณ กทม.)</t>
    </r>
    <r>
      <rPr>
        <sz val="20"/>
        <color rgb="FFFF0000"/>
        <rFont val="TH SarabunPSK"/>
        <family val="2"/>
      </rPr>
      <t xml:space="preserve">
</t>
    </r>
    <r>
      <rPr>
        <b/>
        <sz val="20"/>
        <color rgb="FF00B050"/>
        <rFont val="TH SarabunPSK"/>
        <family val="2"/>
      </rPr>
      <t>ปี 2565</t>
    </r>
    <r>
      <rPr>
        <sz val="20"/>
        <color rgb="FFFF0000"/>
        <rFont val="TH SarabunPSK"/>
        <family val="2"/>
      </rPr>
      <t xml:space="preserve">
</t>
    </r>
    <r>
      <rPr>
        <sz val="20"/>
        <rFont val="TH SarabunPSK"/>
        <family val="2"/>
      </rPr>
      <t>1. โครงการศึกษาต่อเนื่อง (ระยะเวลา 3 ปี) หลักสูตรการฝังเข็มและนวดทุยหนา งบประมาณ (งบตลอดหลักสูตร 2,250,000 บาท) ปีละ 750,000 บาท ณ สาธารณรัฐประชาชนจีน จำนวน 1 คน (พ.ณัฐา ใจสมุทร) (เริ่มปี 2563) (งบประมาณ กทม.)</t>
    </r>
  </si>
  <si>
    <t>0
800,000
(TN)</t>
  </si>
  <si>
    <t>0
798,000
(TN)</t>
  </si>
  <si>
    <t>73,600
33,500
(TN)</t>
  </si>
  <si>
    <r>
      <rPr>
        <b/>
        <sz val="20"/>
        <rFont val="TH SarabunPSK"/>
        <family val="2"/>
      </rPr>
      <t>TN 2 :</t>
    </r>
    <r>
      <rPr>
        <sz val="20"/>
        <rFont val="TH SarabunPSK"/>
        <family val="2"/>
      </rPr>
      <t xml:space="preserve">
</t>
    </r>
    <r>
      <rPr>
        <u/>
        <sz val="20"/>
        <rFont val="TH SarabunPSK"/>
        <family val="2"/>
      </rPr>
      <t>2.1 ระยะยาว</t>
    </r>
    <r>
      <rPr>
        <sz val="20"/>
        <rFont val="TH SarabunPSK"/>
        <family val="2"/>
      </rPr>
      <t xml:space="preserve">
จำนวน 1 โครงการ
บุคลากร 1 คน
งบประมาณ 50,000 บาท
</t>
    </r>
    <r>
      <rPr>
        <b/>
        <sz val="20"/>
        <rFont val="TH SarabunPSK"/>
        <family val="2"/>
      </rPr>
      <t>TN 3 :</t>
    </r>
    <r>
      <rPr>
        <sz val="20"/>
        <rFont val="TH SarabunPSK"/>
        <family val="2"/>
      </rPr>
      <t xml:space="preserve">
จำนวน 1 โครงการ
บุคลากร 1 คน
งบประมาณ 750,000 บาท
</t>
    </r>
    <r>
      <rPr>
        <b/>
        <sz val="20"/>
        <rFont val="TH SarabunPSK"/>
        <family val="2"/>
      </rPr>
      <t>งบประมาณทั้งสิ้น</t>
    </r>
    <r>
      <rPr>
        <sz val="20"/>
        <rFont val="TH SarabunPSK"/>
        <family val="2"/>
      </rPr>
      <t xml:space="preserve">
800,000 บาท</t>
    </r>
  </si>
  <si>
    <r>
      <rPr>
        <b/>
        <sz val="20"/>
        <rFont val="TH SarabunPSK"/>
        <family val="2"/>
      </rPr>
      <t>TN 2 :</t>
    </r>
    <r>
      <rPr>
        <sz val="20"/>
        <rFont val="TH SarabunPSK"/>
        <family val="2"/>
      </rPr>
      <t xml:space="preserve">
</t>
    </r>
    <r>
      <rPr>
        <u/>
        <sz val="20"/>
        <rFont val="TH SarabunPSK"/>
        <family val="2"/>
      </rPr>
      <t>2.2 ระยะสั้น</t>
    </r>
    <r>
      <rPr>
        <sz val="20"/>
        <rFont val="TH SarabunPSK"/>
        <family val="2"/>
      </rPr>
      <t xml:space="preserve">
จำนวน 7 โครงการ
บุคลากร 12 คน
งบประมาณ 48,000 บาท
</t>
    </r>
    <r>
      <rPr>
        <b/>
        <sz val="20"/>
        <rFont val="TH SarabunPSK"/>
        <family val="2"/>
      </rPr>
      <t>TN 3 :</t>
    </r>
    <r>
      <rPr>
        <sz val="20"/>
        <rFont val="TH SarabunPSK"/>
        <family val="2"/>
      </rPr>
      <t xml:space="preserve">
จำนวน 1 โครงการ
บุคลากร 1 คน
งบประมาณ 750,000 บาท
</t>
    </r>
    <r>
      <rPr>
        <b/>
        <sz val="20"/>
        <rFont val="TH SarabunPSK"/>
        <family val="2"/>
      </rPr>
      <t>งบประมาณทั้งสิ้น</t>
    </r>
    <r>
      <rPr>
        <sz val="20"/>
        <rFont val="TH SarabunPSK"/>
        <family val="2"/>
      </rPr>
      <t xml:space="preserve">
798,000 บาท</t>
    </r>
  </si>
  <si>
    <r>
      <rPr>
        <b/>
        <sz val="20"/>
        <rFont val="TH SarabunPSK"/>
        <family val="2"/>
      </rPr>
      <t>TN 2 :</t>
    </r>
    <r>
      <rPr>
        <sz val="20"/>
        <rFont val="TH SarabunPSK"/>
        <family val="2"/>
      </rPr>
      <t xml:space="preserve">
</t>
    </r>
    <r>
      <rPr>
        <u/>
        <sz val="20"/>
        <rFont val="TH SarabunPSK"/>
        <family val="2"/>
      </rPr>
      <t>2.2 ระยะสั้น</t>
    </r>
    <r>
      <rPr>
        <sz val="20"/>
        <rFont val="TH SarabunPSK"/>
        <family val="2"/>
      </rPr>
      <t xml:space="preserve">
จำนวน 6 โครงการ
บุคลากร 9 คน
งบประมาณ 33,500 บาท</t>
    </r>
  </si>
  <si>
    <t>1.โครงการจัดตั้งคลินิกกัญชาทางการแพทย์แผนไทยร่วมกับคลินิกผู้สูงอายุ (ปีงบประมาณ 2566) - 28,800 บาท
2.โครงการการจัดบริการฝังเข็มบูรณาการร่วมกับบริการดูแลผู้ป่วยระยะกลาง  (Intermediate Care : IMC) สำหรับผู้ป่วยโรคหลอดเลือดสมอง (ปีงบประมาณ 2566) - 44,800 บาท</t>
  </si>
  <si>
    <t>พัฒนาระบบบริหารจัดการและระบบบริการการแพทย์ฉุกเฉินในพื้นที่กรุงเทพมหานคร</t>
  </si>
  <si>
    <t>7. พัฒนาบริการการแพทย์ฉุกเฉินให้รองรับรูปแบบของสาธารณภัยที่มีการเปลี่ยนแปลงทั้งระดับความรุนแรงและประเภทที่หลากหลาย</t>
  </si>
  <si>
    <t>HRD</t>
  </si>
  <si>
    <r>
      <t xml:space="preserve">21. โครงการจัดทำ/ซ้อมแผนรองรับสาธารณภัย (ภัยจากโรคระบาดภัยธรรมชาติ ภัยจากสารเคมี)
   </t>
    </r>
    <r>
      <rPr>
        <sz val="20"/>
        <color rgb="FFFF0000"/>
        <rFont val="TH SarabunPSK"/>
        <family val="2"/>
      </rPr>
      <t>: อบรมเชิงปฏิบัติการซ้อมแผนรับอุบัติภัยกลุ่มชน (ปี 2565-2567)</t>
    </r>
    <r>
      <rPr>
        <sz val="20"/>
        <color theme="1"/>
        <rFont val="TH SarabunPSK"/>
        <family val="2"/>
      </rPr>
      <t xml:space="preserve">
</t>
    </r>
    <r>
      <rPr>
        <b/>
        <sz val="20"/>
        <color rgb="FF00B050"/>
        <rFont val="TH SarabunPSK"/>
        <family val="2"/>
      </rPr>
      <t xml:space="preserve">TN1 :
ปี 2564
</t>
    </r>
    <r>
      <rPr>
        <sz val="20"/>
        <color theme="1"/>
        <rFont val="TH SarabunPSK"/>
        <family val="2"/>
      </rPr>
      <t xml:space="preserve">1. กิจกรรมการจัดทำแผน BCP รองรับสถานการณ์ Covid-19 ประจำปี พ.ศ.2564
</t>
    </r>
    <r>
      <rPr>
        <b/>
        <sz val="20"/>
        <color rgb="FF00B050"/>
        <rFont val="TH SarabunPSK"/>
        <family val="2"/>
      </rPr>
      <t>ปี 2565</t>
    </r>
    <r>
      <rPr>
        <sz val="20"/>
        <color theme="1"/>
        <rFont val="TH SarabunPSK"/>
        <family val="2"/>
      </rPr>
      <t xml:space="preserve">
1. โครงการอบรมการป้องกันและระงับอัคคีภัยและฝึกซ้อมดับเพลิงและหนีไฟ จำนวน 200 คน 2 รุ่น งบประมาณ 84,700 บาท (งบ กทม.) 
2. โครงการอบรมการช่วยฟื้นคืนชีพผู้ป่วยเด็กและทารกแรกเกิด จำนวน 140 คน 4 รุ่น งบประมาณ 34,400 บาท (เงินนอกงบประมาณ)
3. โครงการอบรมการพยาบาลผู้ป่วยระยะวิกฤติ Critical Care Nursing Management จำนวน 80 คน ระยะเวลา 2 วัน (ไป-กลับ) งบประมาณ 55,900 บาท (เงินนอกงบประมาณ)
4. โครงการอบรมการช่วยชีวิตขั้นสูงในผู้ใหญ่ จำนวน 100 คน 3 รุ่น ระยะเวลา 2 วัน (ไป-กลับ) งบประมาณ 154,700 บาท (งบ กทม.)
5. โครงการอบรมการช่วยชีวิตขั้นพื้นฐานในผู้ใหญ่ จำนวน 60 คน 3 รุ่น ครึ่งวัน ไป-กลับ งบประมาณ 24,250 บาท (เงินนอกงบประมาณ)
</t>
    </r>
    <r>
      <rPr>
        <b/>
        <sz val="20"/>
        <color rgb="FF00B050"/>
        <rFont val="TH SarabunPSK"/>
        <family val="2"/>
      </rPr>
      <t>ปี 2566</t>
    </r>
    <r>
      <rPr>
        <sz val="20"/>
        <color theme="1"/>
        <rFont val="TH SarabunPSK"/>
        <family val="2"/>
      </rPr>
      <t xml:space="preserve">
1. โครงการอบรมการป้องกันและระงับอัคคีภัยและฝึกซ้อมดับเพลิงและหนีไฟ จำนวน 200 คน ระยะเวลาในการอบรม 2 วัน งบประมาณ 84,640 บาท (งบ กทม.) 
2. โครงการอบรมภาวะฉุกเฉินทางสูติศาสตร์-กุมารเวชศาสตร์ จำนวน 80 คน ระยะเวลา 2 วัน งบประมาณ 56,400 บาท (งบ กทม.)
3. โครงการอบรมการช่วยฟื้นคืนชีพผู้ป่วยเด็กและทารกแรกเกิด จำนวน 140 คน งบประมาณ 34,400 บาท (งบ กทม.)
4. โครงการอบรมการช่วยชีวิตขั้นสูงในผู้ใหญ่ จำนวน 100 คน ระยะเวลา 6 วัน งยประมาณ 285,460 บาท (งบ กทม.)
5. โครงการอบรมการช่วยชีวิตขั้นพื้นฐานในผู้ใหญ่ จำนวน 50 คน งบประมาณ 28,600 บาท (งบ กทม.)
6. โครงการอบรมเชิงปฏิบัติการ หลักสูตรทบทวนความรู้การช่วยฟื้นคืนชีพขั้นสูง (ผู้ใหญ่) สำหรับพยาบาล (renewal courses) จำนวน 630 คน ระยะเวลาครึ่งวัน งบประมาณ 20,400 บาท (งบ กทม.)
7. โครงการอบรมเชิงปฏิบัติการ การช่วยฟื้นคืนชีพขั้นสูง (ผู้ใหญ่) แก่บุคลากรใหม่ทางการพยาบาล จำนวน 60 คน งบประมาณ 13,940 บาท (งบ กทม.) 
</t>
    </r>
    <r>
      <rPr>
        <b/>
        <sz val="20"/>
        <color rgb="FF00B050"/>
        <rFont val="TH SarabunPSK"/>
        <family val="2"/>
      </rPr>
      <t xml:space="preserve">TN2 : 
ปี 2565
</t>
    </r>
    <r>
      <rPr>
        <b/>
        <sz val="20"/>
        <color theme="1"/>
        <rFont val="TH SarabunPSK"/>
        <family val="2"/>
      </rPr>
      <t>2.2 ระยะสั้น</t>
    </r>
    <r>
      <rPr>
        <sz val="20"/>
        <color theme="1"/>
        <rFont val="TH SarabunPSK"/>
        <family val="2"/>
      </rPr>
      <t xml:space="preserve">
1. การอบรมเชิงปฏิบัติการ เรื่อง การช่วยชีวิตขั้นสูงในผู้ใหญ่ -หลักสูตรครูผู้สอนการช่วยชีวิตขั้นสูง-การด์ TRC (TRC)ACLS instructor (ต้องผ่านหลักสูตร ACLS provider ก่อน) ระยะเวลา 5 วัน จำนวน 6 คน (ตำแหน่ง 'นายแพทย์ ระดับปฏิบัติการ - เชี่ยวชาญ) งบประมาณ 99,000 บาท (16,500 x 6) บาท/คน)
2. การอบรมเชิงปฏิบัติการ เรื่องการช่วยชีวิตขั้นสูงในผู้ใหญ่ -หลักสูตรการช่วยชีวิต-การด์ TRC (TRC) ACLS provider ระยะเวลา 2 วัน จำนวน 6 คน (ตำแหน่ง 'นายแพทย์ ระดับปฏิบัติการ - เชี่ยวชาญ) งบประมาณ 33,000 บาท (5,500 x 6) บาท/คน)
</t>
    </r>
    <r>
      <rPr>
        <b/>
        <sz val="20"/>
        <color rgb="FF00B050"/>
        <rFont val="TH SarabunPSK"/>
        <family val="2"/>
      </rPr>
      <t>ปี 2566</t>
    </r>
    <r>
      <rPr>
        <sz val="20"/>
        <color theme="1"/>
        <rFont val="TH SarabunPSK"/>
        <family val="2"/>
      </rPr>
      <t xml:space="preserve">
</t>
    </r>
    <r>
      <rPr>
        <b/>
        <sz val="20"/>
        <color theme="1"/>
        <rFont val="TH SarabunPSK"/>
        <family val="2"/>
      </rPr>
      <t>2.2 ระยะสั้น</t>
    </r>
    <r>
      <rPr>
        <sz val="20"/>
        <color theme="1"/>
        <rFont val="TH SarabunPSK"/>
        <family val="2"/>
      </rPr>
      <t xml:space="preserve">
1. โครงการอบรมเข้มข้นระยะสั้นระบาดวิทยาคลินิก (Short Intensive Course Diploma in Clinical Epidemiology) ระยะเวลา 20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50,000 บาท (25,000 บาท/คน)
2. การอบรมเชิงปฏิบัติการเรื่องการช่วยชีวิตขั้นสูงในผู้ใหญ่ หลักสูตรการช่วยชีวิต-การด์ TRC (TRC) ACLS provider ระยะเวลา 2 วัน จำนวน 6 คน (ตำแหน่งนายแพทย์ ระดับปฏิบัติการ - เชี่ยวชาญ) งบประมาณ 33,000 บาท (5,500 บาท/คน)
3. การอบรมเชิงปฏิบัติการ เรื่อง การช่วยชีวิตขั้นสูงในผู้ใหญ่ หลักสูตรครูผู้สอนการช่วยชีวิตขั้นสูงการด์ TRC (TRC)ACLS instructor (ต้องผ่านหลักสูตร ACLS provider ก่อน)  ระยะเวลา 5 วัน จำนวน 6 คน (ตำแหน่งนายแพทย์ ระดับปฏิบัติการ - เชี่ยวชาญ) งบประมาณ 99,000 บาท (16,500 บาท/คน)
</t>
    </r>
  </si>
  <si>
    <r>
      <rPr>
        <b/>
        <sz val="20"/>
        <color theme="1"/>
        <rFont val="TH SarabunPSK"/>
        <family val="2"/>
      </rPr>
      <t>TN 1 :</t>
    </r>
    <r>
      <rPr>
        <sz val="20"/>
        <color theme="1"/>
        <rFont val="TH SarabunPSK"/>
        <family val="2"/>
      </rPr>
      <t xml:space="preserve">
จำนวน 15 โครงการ
บุคลากร 2,080 คน
งบประมาณ 931,670 บาท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5 โครงการ
บุคลากร 26 คน
งบประมาณ 314,000 บาท
</t>
    </r>
    <r>
      <rPr>
        <b/>
        <sz val="20"/>
        <color theme="1"/>
        <rFont val="TH SarabunPSK"/>
        <family val="2"/>
      </rPr>
      <t xml:space="preserve">งบประมาณทั้งสิ้น </t>
    </r>
    <r>
      <rPr>
        <sz val="20"/>
        <color theme="1"/>
        <rFont val="TH SarabunPSK"/>
        <family val="2"/>
      </rPr>
      <t xml:space="preserve">
1,245,670 บาท
</t>
    </r>
  </si>
  <si>
    <r>
      <rPr>
        <b/>
        <sz val="20"/>
        <color theme="1"/>
        <rFont val="TH SarabunPSK"/>
        <family val="2"/>
      </rPr>
      <t>TN 1 :</t>
    </r>
    <r>
      <rPr>
        <sz val="20"/>
        <color theme="1"/>
        <rFont val="TH SarabunPSK"/>
        <family val="2"/>
      </rPr>
      <t xml:space="preserve">
จำนวน 6 โครงการ
บุคลากร 660 คน
งบประมาณ 371,910 บาท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2 โครงการ
บุคลากร 12 คน
งบประมาณ 132,000 บาท
</t>
    </r>
    <r>
      <rPr>
        <b/>
        <sz val="20"/>
        <color theme="1"/>
        <rFont val="TH SarabunPSK"/>
        <family val="2"/>
      </rPr>
      <t>งบประมาณทั้งสิ้น</t>
    </r>
    <r>
      <rPr>
        <sz val="20"/>
        <color theme="1"/>
        <rFont val="TH SarabunPSK"/>
        <family val="2"/>
      </rPr>
      <t xml:space="preserve">
503,910 บาท
</t>
    </r>
  </si>
  <si>
    <r>
      <rPr>
        <b/>
        <sz val="20"/>
        <color theme="1"/>
        <rFont val="TH SarabunPSK"/>
        <family val="2"/>
      </rPr>
      <t>TN 1 :</t>
    </r>
    <r>
      <rPr>
        <sz val="20"/>
        <color theme="1"/>
        <rFont val="TH SarabunPSK"/>
        <family val="2"/>
      </rPr>
      <t xml:space="preserve">
จำนวน 8 โครงการ
บุคลากร 1,340 คน
งบประมาณ 541,800 บาท
</t>
    </r>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3 โครงการ
บุคลากร 14 คน
งบประมาณ 182,000 บาท
</t>
    </r>
    <r>
      <rPr>
        <b/>
        <sz val="20"/>
        <color theme="1"/>
        <rFont val="TH SarabunPSK"/>
        <family val="2"/>
      </rPr>
      <t xml:space="preserve">งบประมาณทั้งสิ้น
</t>
    </r>
    <r>
      <rPr>
        <sz val="20"/>
        <color theme="1"/>
        <rFont val="TH SarabunPSK"/>
        <family val="2"/>
      </rPr>
      <t>723,800 บาท</t>
    </r>
  </si>
  <si>
    <r>
      <rPr>
        <b/>
        <sz val="20"/>
        <color theme="1"/>
        <rFont val="TH SarabunPSK"/>
        <family val="2"/>
      </rPr>
      <t>TN 1 :</t>
    </r>
    <r>
      <rPr>
        <sz val="20"/>
        <color theme="1"/>
        <rFont val="TH SarabunPSK"/>
        <family val="2"/>
      </rPr>
      <t xml:space="preserve">
จำนวน 1 โครงการ
บุคลากร 80 คน
งบประมาณ 17,960 บาท
</t>
    </r>
  </si>
  <si>
    <t xml:space="preserve">เป็นโครงการ TN1 ซึ่งดำเนินการจัดอบรม 3 ปี
</t>
  </si>
  <si>
    <t>พัฒนาเครือข่ายความร่วมมือด้านการแพทย์และสาธารณสุขหรือด้านอื่น ๆ ที่เกี่ยวข้อง</t>
  </si>
  <si>
    <t>8. สร้างเครือข่ายความร่วมมือกับหน่วยงานทั้งภาครัฐและเอกชนในการพัฒนา/เพิ่มศักยภาพบริการด้านการแพทย์และสาธารณสุข</t>
  </si>
  <si>
    <t>22. โครงการความร่วมมือด้านการแพทย์และสาธารณสุขในพื้นที่กรุงเทพมหานคร</t>
  </si>
  <si>
    <r>
      <t xml:space="preserve">23. กิจกรรมการพัฒนาความร่วมมือระหว่างสำนักการแพทย์และกระทรวงสาธารณสุขในการดำเนินการตามตัวชี้วัดเขตสุขภาพที่ 13
</t>
    </r>
    <r>
      <rPr>
        <b/>
        <sz val="20"/>
        <color rgb="FF00B050"/>
        <rFont val="TH SarabunPSK"/>
        <family val="2"/>
      </rPr>
      <t xml:space="preserve">TN2 :
ปี 2565
</t>
    </r>
    <r>
      <rPr>
        <b/>
        <sz val="20"/>
        <color theme="1"/>
        <rFont val="TH SarabunPSK"/>
        <family val="2"/>
      </rPr>
      <t>2.2 ระยะสั้น</t>
    </r>
    <r>
      <rPr>
        <sz val="20"/>
        <color theme="1"/>
        <rFont val="TH SarabunPSK"/>
        <family val="2"/>
      </rPr>
      <t xml:space="preserve">
1. อบรม/ประชุมเกี่ยวกับการวิเคราะห์ต้นทุนทางการแพทย์และสาธารณสุข ระยะเวลา 4 วันค่าใช้จ่ายต่อคนตลอดหลักสูตร (บาท) 75,000 บาท(15,000X5) บาท/คน จำนวน (คน) 5 ตำแหน่งและระดับ นายแพทย์ ระดับชำนาญการ เชี่ยวชาญ พยาบาลวิชาชีพ ระดับชำนาญการ ชำนาญการพิเศษ นักวิทยาศาสตร์การแพทย์ ระดับชำนาญการ นักเวชสถิติ ระดับปฏิบัติการ เจ้าพนักงานเวชสถิติ ระดับชำนาญงาน</t>
    </r>
  </si>
  <si>
    <r>
      <t xml:space="preserve">TN 2 :
</t>
    </r>
    <r>
      <rPr>
        <u/>
        <sz val="20"/>
        <color theme="1"/>
        <rFont val="TH SarabunPSK"/>
        <family val="2"/>
      </rPr>
      <t>2.2 ระยะสั้น</t>
    </r>
    <r>
      <rPr>
        <sz val="20"/>
        <color theme="1"/>
        <rFont val="TH SarabunPSK"/>
        <family val="2"/>
      </rPr>
      <t xml:space="preserve">
จำนวน 1 โครงการ
บุคลากร 5 คน
งบประมาณ 75,000 บาท
</t>
    </r>
  </si>
  <si>
    <t>พัฒนาโรงพยาบาลทุกระดับของสำนัก -การแพทย์ เป็นสถาบันร่วมสอนกับมหาวิทยาลัย หรือมีส่วนร่วมในการจัดการเรียนการสอน เพื่อผลิตแพทย์ทั้งในระดับปริญญาและหลังปริญญา</t>
  </si>
  <si>
    <t>9. พัฒนาและผลักดันให้โรงพยาบาลในสังกัดสำนักการแพทย์ เป็นสถาบันร่วมสอนกับมหาวิทยาลัย หรือมีส่วนร่วมในการจัดการเรียนการสอนแพทยศาสตรศึกษา แพทย์ประจำบ้านหรือเป็นสถาบันร่วมสอนการศึกษาหลังปริญญา(Postgraduate</t>
  </si>
  <si>
    <r>
      <t xml:space="preserve">TN2 :
</t>
    </r>
    <r>
      <rPr>
        <b/>
        <sz val="20"/>
        <color rgb="FF00B050"/>
        <rFont val="TH SarabunPSK"/>
        <family val="2"/>
      </rPr>
      <t xml:space="preserve">ปี 2564
</t>
    </r>
    <r>
      <rPr>
        <b/>
        <sz val="20"/>
        <rFont val="TH SarabunPSK"/>
        <family val="2"/>
      </rPr>
      <t xml:space="preserve">2.2 ระยะสั้น
</t>
    </r>
    <r>
      <rPr>
        <sz val="20"/>
        <rFont val="TH SarabunPSK"/>
        <family val="2"/>
      </rPr>
      <t xml:space="preserve">1. โครงการอบรมเชิงปฏิบัติการ เรื่อง การจัดทำสื่อการเรียนการสอน ในศตวรรษที่ 21 ระยะเวลา 2 วัน จำนวน 2 คน งบประมาณ 0 บาท 
     -นางสุกัญญา พงศ์ฤกษ์ดี ตำแหน่งนายแพทย์ชำนาญการพิเศษ 
     -นส.ดวงกมล พุทธคุณรักษา ตำแหน่งนายแพทย์ชำนาญการ 
2. โครงการอบรมเชิงปฏิบัติการ เรื่อง Assessment workshop for clinical teachers (Face to Face) Part 1 และ Part 2 ระยะเวลา 3 วัน จำนวน 6 คน งบประมาณ 0 บาท
     -นส.วาศินีย์ นรเศรษฐิกุล ตำแหน่งนายแพทย์ชำนาญการพิเศษ   
     -นายราวิน วงษ์สถาปนาเลิศ นายแพทย์ชำนาญการ 
     -นส.เมธินี โพธิวราพรรณ ตำแหน่งนายแพทย์ชำนาญการ  
     -นายศุภวุฒิ สุขสันติเลิศ ตำแหน่งนายแพทย์ชำนาญการ 
     -นายณัฐพงษ์ จิตรุ่งเรืองนิจ ตำแหน่งนายแพทย์ชำนาญการ   
     -นส.ประภาศิริ สิงห์วิจารณ์ ตำแหน่งนายแพทย์ชำนาญการ  
3. การอบรมเชิงปฏิบัติการ เรื่อง Design Thinking ระยะเวลา 3 วัน จำนวน 2 คน งบประมาณ 0 บาท 
     -นส.ศุภรัศมิ์ ทวนนวรัตน์ ตำแหน่งนายแพทย์ชำนาญการ งบประมาณ 0บาท 
     -นายณัฐพงษ์ จิตรุ่งเรืองนิจ ตำแหน่งนายแพทย์ชำนาญการ </t>
    </r>
    <r>
      <rPr>
        <b/>
        <sz val="20"/>
        <rFont val="TH SarabunPSK"/>
        <family val="2"/>
      </rPr>
      <t xml:space="preserve">
</t>
    </r>
    <r>
      <rPr>
        <b/>
        <sz val="20"/>
        <color rgb="FF00B050"/>
        <rFont val="TH SarabunPSK"/>
        <family val="2"/>
      </rPr>
      <t>ปี 2565</t>
    </r>
    <r>
      <rPr>
        <b/>
        <sz val="20"/>
        <color theme="1"/>
        <rFont val="TH SarabunPSK"/>
        <family val="2"/>
      </rPr>
      <t xml:space="preserve">
2.2 ระยะสั้น
</t>
    </r>
    <r>
      <rPr>
        <sz val="20"/>
        <color theme="1"/>
        <rFont val="TH SarabunPSK"/>
        <family val="2"/>
      </rPr>
      <t>1. การจัดสื่อการเรียนการสอนในศตวรรษ ที่ 21 ระยะเวลา 2 วันค่าใช้จ่ายต่อคนตลอดหลักสูตร (บาท) 52,000 บาท (5,200 x 10) บาท/คน จำนวน (คน) 10 ตำแหน่งและระดับ นายแพทย์ ระดับปฏิบัติการ เชี่ยวชาญ บุคลากรด้านแพทยศาสตรศึกษา
2. การเรียนรู้แบบ Active learning ระยะเวลา 1 วันค่าใช้จ่ายต่อคนตลอดหลักสูตร (บาท) 9,600 บาท (3,200 x 3) บาท/คน จำนวน (คน) 3 ตำแหน่งและระดับ นายแพทย์ ระดับปฏิบัติการ เชี่ยวชาญ 
3. ความรู้พื้นฐานการจัดสอบในโรงเรียนแพทย์ ระยะเวลา 3 วันค่าใช้จ่ายต่อคนตลอดหลักสูตร (บาท) 47,000 บาท(9,400 x 5) บาท/คน จำนวน (คน) 5 ตำแหน่งและระดับ นายแพทย์ ระดับปฏิบัติการ เชี่ยวชาญ บุคลากรด้านแพทยศาสตรศึกษา
4. Essential Skill for Clinical Teachers  ระยะเวลา 2 วันค่าใช้จ่ายต่อคนตลอดหลักสูตร (บาท) 58,000 บาท (5,800 x 10) บาท/คน จำนวน (คน) 10 ตำแหน่งและระดับ นายแพทย์ ระดับปฏิบัติการ เชี่ยวชาญ 
5. การวัดและประเมินผลนักศึกษาแพทย์ชั้นคลินิก (Assessment workshop for clinical teachers) ระยะเวลา 3 วันค่าใช้จ่ายต่อคนตลอดหลักสูตร (บาท) 77,700 บาท(11,100 x 7) บาท/คน จำนวน (คน) 7 ตำแหน่งและระดับ นายแพทย์ ระดับปฏิบัติการ เชี่ยวชาญ 
6. Advances in Competency-based Assessment ระยะเวลา 2 วันค่าใช้จ่ายต่อคน
ตลอดหลักสูตร (บาท) 38,000 บาท (7,600 x 5) บาท/คน จำนวน (คน) 5 ตำแหน่งและระดับ นายแพทย์ ระดับปฏิบัติการ เชี่ยวชาญ 
7. การพัฒนาข้อสอบปรนัยเพื่อประเมินความรู้ทางการแพทย์ ระยะเวลา 2 วันค่าใช้จ่ายต่อคน
ตลอดหลักสูตร (บาท) 26,000 บาท (5,200 x 5) บาท/คน จำนวน (คน) 5 ตำแหน่งและระดับ นายแพทย์ ระดับปฏิบัติการ เชี่ยวชาญ 
8. Advanced Skill for Clinical Teachers  ระยะเวลา 2 วันค่าใช้จ่ายต่อคนตลอดหลักสูตร (บาท) 30,000 บาท(6,000 x 5) บาท/คน จำนวน (คน) 5 ตำแหน่งและระดับ นายแพทย์ ระดับปฏิบัติการ เชี่ยวชาญ 
9. Coaching and mentoring roles of medical teachers ระยะเวลา 2 วันค่าใช้จ่ายต่อคน
ตลอดหลักสูตร (บาท) 44,000 บาท (8,800 x 5) บาท/คน จำนวน (คน) 5 ตำแหน่งและระดับ นายแพทย์ ระดับปฏิบัติการ เชี่ยวชาญ 
10. พื้นฐานการวิจัยการศึกษา ระยะเวลา 2 วันค่าใช้จ่ายต่อคนตลอดหลักสูตร (บาท) 15,000 บาท (5,000 x 3) บาท/คน จำนวน (คน) 3 ตำแหน่งและระดับ นายแพทย์ ระดับปฏิบัติการ เชี่ยวชาญ  บุคลากรด้านแพทยศาสตรศึกษา
11. Doctor-patient communication skills workshop ระยะเวลา 3 วันค่าใช้จ่ายต่อคน
ตลอดหลักสูตร (บาท) 35,100 บาท (11,700 x 3) บาท/คน จำนวน (คน) 3 ตำแหน่งและระดับ นายแพทย์ ระดับปฏิบัติการ เชี่ยวชาญ 
12. How to teach non-technical skills ระยะเวลา 3 วันค่าใช้จ่ายต่อคน
ตลอดหลักสูตร (บาท) 39,000 บาท (13,000x 3) บาท/คน จำนวน (คน) 3 ตำแหน่งและระดับ นายแพทย์ ระดับปฏิบัติการ เชี่ยวชาญ
13. Basic non-technical skills for healthcare providers ระยะเวลา 1 วันค่าใช้จ่ายต่อคน
ตลอดหลักสูตร (บาท) 15,600 บาท (5,200 x 3) บาท/คน จำนวน (คน) 3 ตำแหน่งและระดับ นายแพทย์ ระดับปฏิบัติการ เชี่ยวชาญ บุคลากรด้านแพทยศาสตรศึกษา
14. ความรู้พื้นฐานสำหรับครูแพทย์มือใหม่  ระยะเวลา 5 วันค่าใช้จ่ายต่อคน
ตลอดหลักสูตร (บาท) 15,000 บาท(3,000 x 5) บาท/คน จำนวน (คน) 5 ตำแหน่งและระดับ นายแพทย์ ระดับปฏิบัติการ เชี่ยวชาญ 
15. Workshop on virtual classroom for online courses ระยะเวลา 2 วันค่าใช้จ่ายต่อคน
ตลอดหลักสูตร (บาท) 9,000 บาท (3,000 x 3) บาท/คน จำนวน (คน) 3 ตำแหน่งและระดับ นายแพทย์ ระดับปฏิบัติการ เชี่ยวชาญ บุคลากรด้านแพทยศาสตรศึกษา
16. Media creation tools for online courses  ระยะเวลา 2 วันค่าใช้จ่ายต่อคนตลอดหลักสูตร (บาท) 9,000 บาท (3,000 x 3) บาท/คน จำนวน (คน) 3 ตำแหน่งและระดับ นายแพทย์ ระดับปฏิบัติการ เชี่ยวชาญ บุคลากรด้านแพทยศาสตรศึกษา
17. Assessment of non-technical skills ระยะเวลา 2 วันค่าใช้จ่ายต่อคน
ตลอดหลักสูตร (บาท) 9,000 บาท (3,000 x 3) บาท/คน จำนวน (คน) 3 ตำแหน่งและระดับ นายแพทย์ ระดับปฏิบัติการ เชี่ยวชาญ บุคลากรด้านแพทยศาสตรศึกษา
18. Design Thinking: How to create A Lifelong Learner  ระยะเวลา 2 วันค่าใช้จ่ายต่อคน
ตลอดหลักสูตร (บาท) 18,600 บาท (6,200 x 3) บาท/คน จำนวน (คน) 3 ตำแหน่งและระดับ นายแพทย์ ระดับปฏิบัติการ เชี่ยวชาญ 
19. โครงการประชุม/ฝึกอบรม/อบรมด้านแพทยศาสตรศึกษา ระยะเวลา 5 วันค่าใช้จ่ายต่อคน
ตลอดหลักสูตร (บาท) 50,000 บาท (5,000 x 10) บาท/คน จำนวน (คน) 10 ตำแหน่งและระดับ นายแพทย์ ระดับปฏิบัติการ เชี่ยวชาญ บุคลากรด้านแพทยศาสตรศึกษา</t>
    </r>
    <r>
      <rPr>
        <sz val="20"/>
        <rFont val="TH SarabunPSK"/>
        <family val="2"/>
      </rPr>
      <t xml:space="preserve">
</t>
    </r>
    <r>
      <rPr>
        <b/>
        <sz val="20"/>
        <color rgb="FF00B050"/>
        <rFont val="TH SarabunPSK"/>
        <family val="2"/>
      </rPr>
      <t>ปี 2566</t>
    </r>
    <r>
      <rPr>
        <b/>
        <sz val="20"/>
        <rFont val="TH SarabunPSK"/>
        <family val="2"/>
      </rPr>
      <t xml:space="preserve">
2.2 ระยะสั้น
</t>
    </r>
    <r>
      <rPr>
        <sz val="20"/>
        <rFont val="TH SarabunPSK"/>
        <family val="2"/>
      </rPr>
      <t>1. การจัดสื่อการเรียนการสอนในศตวรรษที่ 21 ระยะเวลา 2 วัน จำนวน 5 คน (ตำแหน่งนายแพทย์ ระดับปฏิบัติการ - เชี่ยวชาญ บุคลากรด้านแพทยศาสตรศึกษา) งบประมาณ 18,000 บาท (3,600 บาท/คน)
2. การเรียนรู้แบบ Active learning ระยะเวลา 1 วัน จำนวน 3 คน (ตำแหน่งนายแพทย์ ระดับปฏิบัติการ - เชี่ยวชาญ) งบประมาณ 12,000 บาท (4,000 บาท/คน)
3. ความรู้พื้นฐานการจัดสอบในโรงเรียนแพทย์ (OSCE) ระยะเวลา 2 วัน จำนวน 5 คน (ตำแหน่งนายแพทย์ ระดับปฏิบัติการ - เชี่ยวชาญ บุคลากรด้านแพทยศาสตรศึกษา) งบประมาณ 22,000 บาท (4,400 บาท/คน)
4. Essential Skill for Clinical Teachers  ระยะเวลา 2 วัน จำนวน 5 คน (ตำแหน่งนายแพทย์ ระดับปฏิบัติการ - เชี่ยวชาญ) งบประมาณ 24,000 บาท (4,800 บาท/คน)
5. การวัดและประเมินผลนักศึกษาแพทย์ชั้นคลินิก (Assessment workshop for clinical teachers) ระยะเวลา 3 วัน จำนวน 10 คน (ตำแหน่งนายแพทย์ ระดับปฏิบัติการ - เชี่ยวชาญ) งบประมาณ 72,000 บาท (7,200 บาท/คน)
6. Advances in Competency-based Assessment ระยะเวลา 2 วัน จำนวน 5 คน (ตำแหน่งนายแพทย์ ระดับปฏิบัติการ - เชี่ยวชาญ) งบประมาณ 32,000 บาท (6,400 บาท/คน)
7. การพัฒนาข้อสอบปรนัยเพื่อประเมินความรู้ทางการแพทย์ ระยะเวลา 2 วัน จำนวน 5 คน (ตำแหน่งนายแพทย์ ระดับปฏิบัติการ - เชี่ยวชาญ) งบประมาณ 26,000 บาท (5,200 บาท/คน)
8. Advanced Skill for Clinical Teachers ระยะเวลา 2 วัน จำนวน 5 คน (ตำแหน่งนายแพทย์ ระดับปฏิบัติการ - เชี่ยวชาญ) งบประมาณ 29,000 บาท (5,800 บาท/คน)
9. Coaching and mentoring roles of medical teachers ระยะเวลา 2 วัน จำนวน 5 คน (ตำแหน่งนายแพทย์ ระดับปฏิบัติการ - เชี่ยวชาญ) งบประมาณ 44,000 บาท (8,800 บาท/คน)
10. Doctor-patient communication skills workshop ระยะเวลา 3 วัน จำนวน 3 คน (ตำแหน่งนายแพทย์ ระดับปฏิบัติการ - เชี่ยวชาญ) งบประมาณ 18,000 บาท (6,000 บาท/คน)
11. How to teach non-technical skills ระยะเวลา 2 วัน จำนวน 3 คน (ตำแหน่งนายแพทย์ ระดับปฏิบัติการ - เชี่ยวชาญ) งบประมาณ 21,600 บาท (7,200 บาท/คน)
12. Basic non-technical skills for healthcare providers ระยะเวลา 1 วัน จำนวน 3 คน (ตำแหน่งนายแพทย์ ระดับปฏิบัติการ - เชี่ยวชาญ บุคลากรด้านแพทยศาสตรศึกษา) งบประมาณ 12,000 บาท (4,000 บาท/คน)
13. ความรู้พื้นฐานสำหรับครูแพทย์มือใหม่ ระยะเวลา 5 วัน จำนวน 5 คน (ตำแหน่งนายแพทย์ ระดับปฏิบัติการ - เชี่ยวชาญ) งบประมาณ 47,000 บาท (9,400 บาท/คน)
14. Media creation tools for online courses ระยะเวลา 2 วัน จำนวน 3 คน (ตำแหน่งนายแพทย์ ระดับปฏิบัติการ - เชี่ยวชาญ บุคลากรด้านแพทยศาสตรศึกษา) งบประมาณ 10,800 บาท (3,600 บาท/คน)
15. Assessment of non-technical skills  ระยะเวลา 2 วัน จำนวน 3 คน (ตำแหน่งนายแพทย์ ระดับปฏิบัติการ - เชี่ยวชาญ บุคลากรด้านแพทยศาสตรศึกษา) งบประมาณ 15,000 บาท (5,000 บาท/คน)
16. Design Thinking: How to create A Lifelong Learner ระยะเวลา 2 วัน จำนวน 3 คน (ตำแหน่งนายแพทย์ ระดับปฏิบัติการ - เชี่ยวชาญ) งบประมาณ 13,800 บาท (4,600 บาท/คน) 
17. Digital tools for disruptive education ระยะเวลา 1 วัน จำนวน 3 คน (ตำแหน่งนายแพทย์ ระดับปฏิบัติการ - เชี่ยวชาญ) งบประมาณ 7,800 บาท (2,600 บาท/คน) 
18. Developing a competency-based curriculum ระยะเวลา 2 วัน จำนวน 3 คน (ตำแหน่งนายแพทย์ ระดับปฏิบัติการ - เชี่ยวชาญ) งบประมาณ 13,200 บาท (4,400 บาท/คน) 
19. Teaching non-technical skills with facilitation ระยะเวลา 2 วัน จำนวน 3 คน (ตำแหน่งนายแพทย์ ระดับปฏิบัติการ - เชี่ยวชาญ) งบประมาณ 4,200 บาท (1,400 บาท/คน)
20. โครงการประชุม/ฝึกอบรม/อบรมด้านแพทยศาสตรศึกษา ระยะเวลา 5 วัน จำนวน 15 คน (ตำแหน่งนายแพทย์ ระดับปฏิบัติการ - เชี่ยวชาญ บุคลากรด้านแพทยศาสตรศึกษา) งบประมาณ 35,000 บาท (5,000 บาท/คน)
21. ประชุมวิชาการประจำปี คณะแพทยศาสตร์ศิริราชพยาบาล มหาวิทยาลัยมหิดล ระยะเวลา 4 วัน จำนวน 4 คน (ตำแหน่งนพ.ระดับปฏิบัติการ-ชำนาญการพิเศษ) งบประมาณ 18,000 บาท (4,500บาท/คน)</t>
    </r>
  </si>
  <si>
    <r>
      <rPr>
        <b/>
        <u/>
        <sz val="20"/>
        <color theme="1"/>
        <rFont val="TH SarabunPSK"/>
        <family val="2"/>
      </rPr>
      <t xml:space="preserve">TN2:
2.2 ระยะสั้น
</t>
    </r>
    <r>
      <rPr>
        <b/>
        <sz val="20"/>
        <color theme="1"/>
        <rFont val="TH SarabunPSK"/>
        <family val="2"/>
      </rPr>
      <t>จำนวน 43 โครงการ
บุคลากร 198 คน
งบประมาณทั้งสิ้น 
1,093,000 บาท</t>
    </r>
  </si>
  <si>
    <r>
      <rPr>
        <u/>
        <sz val="20"/>
        <color theme="1"/>
        <rFont val="TH SarabunPSK"/>
        <family val="2"/>
      </rPr>
      <t xml:space="preserve">TN2:
2.2 ระยะสั้น
</t>
    </r>
    <r>
      <rPr>
        <sz val="20"/>
        <color theme="1"/>
        <rFont val="TH SarabunPSK"/>
        <family val="2"/>
      </rPr>
      <t>จำนวน 3 โครงการ บุคลากร 10 คน 
งบประมาณทั้งสิ้น 
- บาท</t>
    </r>
  </si>
  <si>
    <r>
      <rPr>
        <u/>
        <sz val="20"/>
        <color theme="1"/>
        <rFont val="TH SarabunPSK"/>
        <family val="2"/>
      </rPr>
      <t xml:space="preserve">TN2:
2.2 ระยะสั้น
</t>
    </r>
    <r>
      <rPr>
        <sz val="20"/>
        <color theme="1"/>
        <rFont val="TH SarabunPSK"/>
        <family val="2"/>
      </rPr>
      <t>จำนวน 19 โครงการ
บุคลากร 94 คน
งบประมาณทั้งสิ้น 
597,600 บาท</t>
    </r>
  </si>
  <si>
    <r>
      <rPr>
        <u/>
        <sz val="20"/>
        <color theme="1"/>
        <rFont val="TH SarabunPSK"/>
        <family val="2"/>
      </rPr>
      <t>TN2:
2.2 ระยะสั้น</t>
    </r>
    <r>
      <rPr>
        <sz val="20"/>
        <color theme="1"/>
        <rFont val="TH SarabunPSK"/>
        <family val="2"/>
      </rPr>
      <t xml:space="preserve">
จำนวน 21 โครงการ บุคลากร 94 คน 
งบประมาณทั้งสิ้น 
495,400 บาท </t>
    </r>
  </si>
  <si>
    <t>ยุทธศาสตร์ที่ 3 Digital and Development</t>
  </si>
  <si>
    <t>พัฒนาระบบเทคโนโลยีสารสนเทศเพื่อสนับสนุนการให้บริการและการบริหารงานที่มีประสิทธิภาพ</t>
  </si>
  <si>
    <t>1. พัฒนาเทคโนโลยีสารสนเทศสนับสนุนระบบฐานข้อมูลด้านสุขภาพ</t>
  </si>
  <si>
    <r>
      <rPr>
        <b/>
        <sz val="20"/>
        <color rgb="FF00B050"/>
        <rFont val="TH SarabunPSK"/>
        <family val="2"/>
      </rPr>
      <t xml:space="preserve">TN1 :
ปี 2565 
</t>
    </r>
    <r>
      <rPr>
        <sz val="20"/>
        <color theme="1"/>
        <rFont val="TH SarabunPSK"/>
        <family val="2"/>
      </rPr>
      <t xml:space="preserve">1. โครงการอบรมการพยาบาลในยุคเทคโนโลยี 5 G จำนวน 90 คน ไป-กลับ 2 วัน งบประมาณ 56,410 บาท (เงินนอกงบประมาณ)
</t>
    </r>
    <r>
      <rPr>
        <b/>
        <sz val="20"/>
        <color rgb="FF00B050"/>
        <rFont val="TH SarabunPSK"/>
        <family val="2"/>
      </rPr>
      <t xml:space="preserve">TN2 :
2564
</t>
    </r>
    <r>
      <rPr>
        <b/>
        <sz val="20"/>
        <color theme="1"/>
        <rFont val="TH SarabunPSK"/>
        <family val="2"/>
      </rPr>
      <t>2.1 ระยะยาว</t>
    </r>
    <r>
      <rPr>
        <sz val="20"/>
        <color theme="1"/>
        <rFont val="TH SarabunPSK"/>
        <family val="2"/>
      </rPr>
      <t xml:space="preserve">
</t>
    </r>
    <r>
      <rPr>
        <u/>
        <sz val="20"/>
        <color theme="1"/>
        <rFont val="TH SarabunPSK"/>
        <family val="2"/>
      </rPr>
      <t>ฝึกอบรมมีไป ตปท</t>
    </r>
    <r>
      <rPr>
        <sz val="20"/>
        <color theme="1"/>
        <rFont val="TH SarabunPSK"/>
        <family val="2"/>
      </rPr>
      <t xml:space="preserve">.
1. ประกาศนียบัตร บริหารระบบสารสนเทศทางการแพทย์ CIO (นายไกรสร พลสันเทียะ ตำแหน่งนักเทคนิคการแพทย์ชำนาญการ) งบประมาณ 170,000 บาท (เงินบำรุงฯ)
</t>
    </r>
    <r>
      <rPr>
        <b/>
        <sz val="20"/>
        <color rgb="FF00B050"/>
        <rFont val="TH SarabunPSK"/>
        <family val="2"/>
      </rPr>
      <t>ปี 2566</t>
    </r>
    <r>
      <rPr>
        <sz val="20"/>
        <color theme="1"/>
        <rFont val="TH SarabunPSK"/>
        <family val="2"/>
      </rPr>
      <t xml:space="preserve">
</t>
    </r>
    <r>
      <rPr>
        <b/>
        <sz val="20"/>
        <color theme="1"/>
        <rFont val="TH SarabunPSK"/>
        <family val="2"/>
      </rPr>
      <t>2.2 ระยะสั้น</t>
    </r>
    <r>
      <rPr>
        <sz val="20"/>
        <color theme="1"/>
        <rFont val="TH SarabunPSK"/>
        <family val="2"/>
      </rPr>
      <t xml:space="preserve">
</t>
    </r>
    <r>
      <rPr>
        <sz val="20"/>
        <rFont val="TH SarabunPSK"/>
        <family val="2"/>
      </rPr>
      <t>1. การประชุมวิชาการ/ประชุมเชิงปฏิบัติการ/อบรมวิชาการ/อบรมเชิงปฏิบัติการหลักสูตรด้านการบริหารจัดการสารสนเทศด้านเภสัชกรรม ระยะเวลา 5 วัน จำนวน 2 คน (ตำแหน่งเภสัชกร ระดับปฏิบัติการ - เชี่ยวชาญ) งบประมาณ 12,000 บาท (6,000 บาท/คน)
2. ประชุมวิชาการด้านเวชสารสนเทศ ประจำปี ระยะเวลา 5 วัน จำนวน 6 คน (ตำแหน่งนายแพทย์ ระดับปฏิบัติการ-เชี่ยวชาญ นักวิชาการคอมพิวเตอร์ ระดับปฏิบัติการ - ชำนาญการพยาบาลวิชาชีพ ระดับปฏิบัติการ - เชี่ยวชาญ นักเทคนิคการแพทย์ ระดับปฏิบัติการ-เชี่ยวชาญ นักวิชาการเวชสถิติ ระดับปฏิบัติการ เจ้าพนักงานเวชสถิติ ระดับปฏิบัติงาน - ชำนาญงาน เจ้าพนักงานธุรการ ระดับปฏิบัติงาน - ชำนาญงาน) งบประมาณ 30,000 บาท (5,000 บาท/คน)
3. อบรม/ประชุม การบริหารจัดการโครงการด้านเทคโนโลยีสารสนเทศ ระยะเวลา 5 วัน จำนวน 2 คน (ตำแหน่งแพทย์ ระดับปฏิบัติการ - เชี่ยวชาญ นักวิชาการคอมพิวเตอร์ ระดับปฏิบัติการ เจ้าพนักงานเวชสถิติ ระดับปฏิบัติงาน - ชำนาญงาน นักวิชาการเวชสถิติ ระดับ ปฏิบัติการ นักวิชาการสถิติ ระดับปฏิบัติการ) งบประมาณ 20,000 บาท (5,000 บาท/คน)
4. อบรม/ประชุม การวิเคราะห์ข้อมูลโรงพยาบาลขั้นสูง ระยะเวลา 5 วัน จำนวน 3 คน (ตำแหน่งแพทย์ ระดับปฏิบัติการ - เชี่ยวชาญ นักวิชาการคอมพิวเตอร์ ระดับปฏิบัติการ เจ้าพนักงานเวชสถิติ ระดับปฏิบัติงาน - ชำนาญงาน นักวิชาการเวชสถิติ ระดับ ปฏิบัติการ นักวิชาการสถิติ ระดับปฏิบัติการ) งบประมาณ 90,000 บาท (30,000 บาท/คน)
5. อบรม/ประชุม การวิเคราะห์ข้อมูลโรงพยาบาลขั้นพื้นฐาน ระยะเวลา 5 วัน จำนวน 3 คน (ตำแหน่งแพทย์ ระดับปฏิบัติการ - เชี่ยวชาญ นักวิชาการคอมพิวเตอร์ ระดับปฏิบัติการ เจ้าพนักงานเวชสถิติ ระดับปฏิบัติงาน - ชำนาญงาน นักวิชาการเวชสถิติ ระดับ ปฏิบัติการ นักวิชาการสถิติ ระดับปฏิบัติการ) งบประมาณ 36,000 บาท (12,000 บาท/คน)
6. ประชุม/อบรม/สัมมนา เกี่ยวกับสารสนเทศกับการพัฒนาคุณภาพ ระยะเวลา 2 วัน จำนวน 2 คน (ตำแหน่งนายแพทย์  ระดับปฏิบัติการ  - เชี่ยวชาญ นักวิชาการคอมพิวเตอร์ ระดับปฏิบัติการ - ชำนาญการ เจ้าพนักงานเวชสถิติ ระดับปฏิบัติงาน - ชำนาญงาน) งบประมาณ 6,000 บาท (3,000 บาท/คน)
7. ประชุม/อบรม/สัมมนา เกี่ยวกับระบบความมั่นคงปลอดภัยสารสนเทศในโรงพยาบาลคุณภาพ ระยะเวลา 3 วัน จำนวน 3 คน (ตำแหน่งนายแพทย์  ระดับปฏิบัติการ  - เชี่ยวชาญ นักวิชาการคอมพิวเตอร์ ระดับปฏิบัติการ - ชำนาญการ เจ้าพนักงานเวชสถิติ ระดับปฏิบัติงาน - ชำนาญงาน) งบประมาณ 12,000 บาท (4,000 บาท/คน)
8. โครงการร่วมพัฒนาคุณภาพระบบเทคโนโลยีสารสนเทศโรงพยาบาลเพื่อการรับรองคุณภาพ ระยะเวลา 3 วัน จำนวน 10 คน (ตำแหน่งนายแพทย์ ระดับปฏิบัติการ - เชี่ยวชาญ พยาบาลวิชาชีพ ระดับปฏิบัติการ - ชำนาญการพิเศษนักวิชาการเวชสถิติ ระดับปฏิบัติการ - ชำนาญการ เจ้าพนักงานเวชสถิติระดับชำนาญงาน เจ้าพนักงานธุรการ ระดับชำนาญงาน) งบประมาณ 49,000 บาท (4,900 บาท/คน)</t>
    </r>
  </si>
  <si>
    <r>
      <rPr>
        <b/>
        <sz val="20"/>
        <color theme="1"/>
        <rFont val="TH SarabunPSK"/>
        <family val="2"/>
      </rPr>
      <t>TN 1 :</t>
    </r>
    <r>
      <rPr>
        <sz val="20"/>
        <color theme="1"/>
        <rFont val="TH SarabunPSK"/>
        <family val="2"/>
      </rPr>
      <t xml:space="preserve">
จำนวน 1 โครงการ
บุคลากร 90 คน
งบประมาณ 56,410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170,000 บาท
</t>
    </r>
    <r>
      <rPr>
        <u/>
        <sz val="20"/>
        <color theme="1"/>
        <rFont val="TH SarabunPSK"/>
        <family val="2"/>
      </rPr>
      <t>2.2 ระยะสั้น</t>
    </r>
    <r>
      <rPr>
        <sz val="20"/>
        <color theme="1"/>
        <rFont val="TH SarabunPSK"/>
        <family val="2"/>
      </rPr>
      <t xml:space="preserve">
จำนวน 8 โครงการ
บุคลากร 31 คน
งบประมาณ 255,000 บาท
</t>
    </r>
    <r>
      <rPr>
        <b/>
        <sz val="20"/>
        <color theme="1"/>
        <rFont val="TH SarabunPSK"/>
        <family val="2"/>
      </rPr>
      <t>งบประมาณทั้งสิ้น</t>
    </r>
    <r>
      <rPr>
        <sz val="20"/>
        <color theme="1"/>
        <rFont val="TH SarabunPSK"/>
        <family val="2"/>
      </rPr>
      <t xml:space="preserve">
481,410 บาท 
</t>
    </r>
  </si>
  <si>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170,000 บาท
</t>
    </r>
  </si>
  <si>
    <r>
      <rPr>
        <b/>
        <sz val="20"/>
        <color theme="1"/>
        <rFont val="TH SarabunPSK"/>
        <family val="2"/>
      </rPr>
      <t>TN 1 :</t>
    </r>
    <r>
      <rPr>
        <sz val="20"/>
        <color theme="1"/>
        <rFont val="TH SarabunPSK"/>
        <family val="2"/>
      </rPr>
      <t xml:space="preserve">
จำนวน 1 โครงการ
บุคลากร 90 คน
งบประมาณ 56,410 บาท
</t>
    </r>
  </si>
  <si>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8 โครงการ
บุคลากร 31 คน
งบประมาณ 255,000 บาท</t>
    </r>
  </si>
  <si>
    <t>2. พัฒนาเทคโนโลยีสารสนเทศสนับสนุนระบบบริการสุขภาพ</t>
  </si>
  <si>
    <r>
      <rPr>
        <b/>
        <sz val="20"/>
        <color rgb="FF00B050"/>
        <rFont val="TH SarabunPSK"/>
        <family val="2"/>
      </rPr>
      <t xml:space="preserve">TN2 :
ปี 2565
</t>
    </r>
    <r>
      <rPr>
        <b/>
        <sz val="20"/>
        <rFont val="TH SarabunPSK"/>
        <family val="2"/>
      </rPr>
      <t>2.2 ระยะสั้น</t>
    </r>
    <r>
      <rPr>
        <sz val="20"/>
        <rFont val="TH SarabunPSK"/>
        <family val="2"/>
      </rPr>
      <t xml:space="preserve">
1. พัฒนาการสื่อสารยุคดิจิทัล ระยะเวลา 4 วันค่าใช้จ่ายต่อคนตลอดหลักสูตร (บาท) 11,800 บาท (5,900 x 2 ) บาท/คน จำนวน (คน) 2 ตำแหน่งและระดับ เจ้าพนักงานประชาสัมพันธ์ชำนาญงาน  
2. ผู้ประกาศในกิจการกระจายเสียงและกิจการโทรทัศน์ ระดับต้น ระยะเวลา 3 วันค่าใช้จ่ายต่อคนตลอดหลักสูตร (บาท) 7,000 บาท (3,500 x 2 ) บาท/คน จำนวน (คน) 2 ตำแหน่งและระดับ เจ้าพนักงานประชาสัมพันธ์ชำนาญงาน  
3. อบรม/ประชุม การบริหารจัดการโครงการ ด้านเทคโนโลยีสารสนเทศ ระยะเวลา 5 วันค่าใช้จ่ายต่อคนตลอดหลักสูตร (บาท) 20,000 บาท(10,000 x 2) บาท/คน จำนวน (คน) 2 ตำแหน่งและระดับ นายแพทย์ ระดับปฏิบัติการ เชี่ยวชาญ  นักวิชาการคอมพิวเตอร์ ระดับปฏิบัติการ  เจ้าพนักงานเวชสถิติ ระดับปฏิบัติงาน ชำนาญงาน  นักวิชาการเวชสถิติ ระดับ ปฏิบัติการ
4. อบรม/ประชุม การวิเคราะห์ข้อมูลโรงพยาบาลขั้นสูง ระยะเวลา 5 วันค่าใช้จ่ายต่อคน
ตลอดหลักสูตร (บาท) 42,000 บาท (14,000 x 3) บาท/คน จำนวน (คน) 3 ตำแหน่งและระดับ แพทย์ ระดับปฏิบัติการ เชี่ยวชาญ นักวิชาการคอมพิวเตอร์ ระดับปฏิบัติการ เจ้าพนักงานเวชสถิติ ระดับปฏิบัติงานชำนาญงาน นักวิชาการเวชสถิติ ระดับ ปฏิบัติการ นักวิชาการสถิติ ระดับปฏิบัติการ
5. อบรม/ประชุม การวิเคราะห์ข้อมูลโรงพยาบาลขั้นพื้นฐาน ระยะเวลา 5 วันค่าใช้จ่ายต่อคน
ตลอดหลักสูตร (บาท) 36,000 บาท(12,000 x 3) บาท/คน จำนวน (คน) 3 ตำแหน่งและระดับ แพทย์ ระดับปฏิบัติการ เชี่ยวชาญ นักวิชาการคอมพิวเตอร์ ระดับปฏิบัติการ  เจ้าพนักงานเวชสถิติ ระดับปฏิบัติงาน ชำนาญงาน นักวิชาการเวชสถิติ ระดับ ปฏิบัติการ นักวิชาการสถิติ ระดับปฏิบัติการ
6. ประชุม/อบรม/สัมมนา เกี่ยวกับสารสนเทศกับการพัฒนาคุณภาพ ระยะเวลา 2 วันค่าใช้จ่ายต่อคนตลอดหลักสูตร (บาท) 6,000 บาท (3,000 x 2) บาท/คน จำนวน (คน) 2 ตำแหน่งและระดับ นายแพทย์ ระดับปฏิบัติการ เชี่ยวชาญ นักวิชาการคอมพิวเตอร์ ระดับ ปฏิบัติการ ชำนาญการ เจ้าพนักงานเวชสถิติ ระดับปฏิบัติงาน ชำนาญงาน
7. ประชุม/อบรม/สัมมนา เกี่ยวกับระบบความมั่นคงปลอดภัยสารสนเทศในโรงพยาบาลคุณภาพ ระยะเวลา 3 วันค่าใช้จ่ายต่อคนตลอดหลักสูตร (บาท) 12,000 บาท (4,000 x 3) บาท/คน จำนวน (คน) 3 ตำแหน่งและระดับ นายแพทย์ ระดับปฏิบัติการ เชี่ยวชาญ นักวิชาการคอมพิวเตอร์ ระดับปฏิบัติการชำนาญการ เจ้าพนักงานเวชสถิติ ระดับปฏิบัติงาน ชำนาญงาน
8. โครงการร่วมพัฒนาคุณภาพระบบเทคโนโลยีสารสนเทศโรงพยาบาลเพื่อการรับรองคุณภาพ  ระยะเวลา 3 วันค่าใช้จ่ายต่อคนตลอดหลักสูตร (บาท) 49,000 บาท (4,900 x 10) บาท/คน จำนวน (คน) 10 ตำแหน่งและระดับ นายแพทย์ ระดับปฏิบัติการเชี่ยวชาญ พยาบาลวิชาชีพ ระดับปฏิบัติการ ชำนาญการพิเศษ นักวิชาการเวชสถิติ ระดับปฏิบัติการ ชำนาญการ  เจ้าพนักงานเวชสถิติระดับชำนาญงาน เจ้าพนักงานธุรการ ระดับชำนาญงาน
9. ประชุมวิชาการเทคโนโลยีเพื่อสุขภาพ ประจำปี ระยะเวลา 5 วันค่าใช้จ่ายต่อคน
ตลอดหลักสูตร (บาท) 25,000 บาท (5,000 x 5) บาท/คน จำนวน (คน) 5 ตำแหน่งและระดับ นายแพทย์ ระดับชำนาญการพิเศษ-เชี่ยวชาญ นักวิชาการคอมพิวเตอร์ปฏิบัติการ เจ้าพนักงานเวชสถิติชำนาญงาน
10. ประชุมวิชาการด้านเวชสารสนเทศ ประจำปี ระยะเวลา 5 วันค่าใช้จ่ายต่อคนตลอดหลักสูตร (บาท) 30,000 บาท (5,000 x 6) บาท/คน จำนวน (คน) 6 ตำแหน่งและระดับ นายแพทย์ ระดับปฏิบัติการ-เชี่ยวชาญ นักวิชาการคอมพิวเตอร์ ระดับปฏิบัติการ-ชำนาญการ พยาบาลวิชาชีพ ระดับปฏิบัติการ-เชี่ยวชาญ นักเทคนิคการแพทย์ ระดับปฏิบัติการ-เชี่ยวชาญ                  นักวิชาการเวชสถิติปฏิบัติการ เจ้าพนักงานเวชสถิติ ระดับปฏิบัติงาน-ชำนาญงาน เจ้าพนักงานธุรการ ระดับปฏิบัติงาน-ชำนาญงาน
11. ประชุมวิชาการสมาคมเวชสถิติแห่งประเทศไทย ปี 2563 ระยะเวลา 3 วันค่าใช้จ่ายต่อคน
ตลอดหลักสูตร (บาท) 7,000 บาท (3,500 x 2) บาท/คน จำนวน (คน) 2 ตำแหน่งและระดับ นายแพทย์ ระดับปฏิบัติการ-เชี่ยวชาญ พยาบาลวิชาชีพ ระดับปฏิบัติการ - ชำนาญการพิเศษ             นักวิชาการเวชสถิติ ระดับปฏิบัติการ - ชำนาญการ เจ้าพนักงานเวชสถิติระดับชำนาญงาน
12. การประชุมวิชาการ/ประชุม เชิงปฏิบัติการ/อบรมวิชาการ/อบรมเชิงปฏิบัติการหลักสูตรด้านการบริหารจัดการสารสนเทศด้านเภสัชกรรม ระยะเวลา 4 วันค่าใช้จ่ายต่อคนตลอดหลักสูตร (บาท) 14,000 บาท (7,000 x 2) บาท/คน จำนวน (คน) 2 ตำแหน่งและระดับ เภสัชกร ระดับปฏิบัติการ- เชี่ยวชาญ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ประชุมวิชาการเทคโนโลยีเพื่อสุขภาพ ประจำปี ระยะเวลา 5 วัน จำนวน 5 คน (ตำแหน่งนายแพทย์ ระดับชำนาญการพิเศษ - เชี่ยวชาญ นักวิชาการคอมพิวเตอร์ปฏิบัติการ เจ้าพนักงานเวชสถิติ ระดับชำนาญงาน) งบประมาณ 25,000 บาท (5,000 บาท/คน)</t>
    </r>
  </si>
  <si>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13 โครงการ
บุคลากร 47 คน
งบประมาณ 256,800 บาท</t>
    </r>
  </si>
  <si>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12 โครงการ
บุคลากร 42 คน
งบประมาณ 231,800 บาท</t>
    </r>
  </si>
  <si>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 โครงการ
บุคลากร 5 คน
งบประมาณ 25,000 บาท</t>
    </r>
  </si>
  <si>
    <t xml:space="preserve">สนับสนุนการวิจัยและนวัตกรรมที่สอดคล้องกับศูนย์ความเป็นเลิศ การเป็นโรงเรียนแพทย์เวชศาสตร์เขตเมือง รวมถึงพัฒนาต่อยอดและจดสิทธิบัตรตลอดจนพัฒนาเครือข่ายความร่วมมือการวิจัย/ประเมินเทคโนโลยีและนโยบายด้านสุขภาพ </t>
  </si>
  <si>
    <t>3. พัฒนากลุ่มงานวิจัยและศูนย์วิจัย เพื่อสนับสนุนการสร้างงานวิจัยให้เกิดขึ้น</t>
  </si>
  <si>
    <r>
      <t xml:space="preserve">TN1 : 
</t>
    </r>
    <r>
      <rPr>
        <b/>
        <sz val="20"/>
        <color rgb="FF00B050"/>
        <rFont val="TH SarabunPSK"/>
        <family val="2"/>
      </rPr>
      <t xml:space="preserve">ปี 2565
</t>
    </r>
    <r>
      <rPr>
        <sz val="20"/>
        <rFont val="TH SarabunPSK"/>
        <family val="2"/>
      </rPr>
      <t xml:space="preserve">1. โครงการอบรมเชิงปฏิบัติการพัฒนาศักยภาพการวิจัยแก่บุคลากร จำนวน 30 คน ระยะเวลา 9 วัน (3 ครั้งๆ ละ 3 วัน) งบประมาณ 283,400 บาท (เงินนอกงบประมาณ)  </t>
    </r>
    <r>
      <rPr>
        <b/>
        <sz val="20"/>
        <color rgb="FF00B050"/>
        <rFont val="TH SarabunPSK"/>
        <family val="2"/>
      </rPr>
      <t xml:space="preserve">
ปี 2566
</t>
    </r>
    <r>
      <rPr>
        <sz val="20"/>
        <color theme="1"/>
        <rFont val="TH SarabunPSK"/>
        <family val="2"/>
      </rPr>
      <t xml:space="preserve">1. โครงการอบรมเชิงปฏิบัติการพัฒนาศักยภาพการวิจัยแก่บุคลากร จำนวน 30 คน ระยะเวลา 9 วัน (3 ครั้งๆ ละ 3 วัน) งบประมาณ 290,528 บาท (งบ กทม.) 
</t>
    </r>
    <r>
      <rPr>
        <b/>
        <sz val="20"/>
        <color rgb="FF00B050"/>
        <rFont val="TH SarabunPSK"/>
        <family val="2"/>
      </rPr>
      <t>TN2 :</t>
    </r>
    <r>
      <rPr>
        <sz val="20"/>
        <color theme="1"/>
        <rFont val="TH SarabunPSK"/>
        <family val="2"/>
      </rPr>
      <t xml:space="preserve">
</t>
    </r>
    <r>
      <rPr>
        <b/>
        <sz val="20"/>
        <color rgb="FF00B050"/>
        <rFont val="TH SarabunPSK"/>
        <family val="2"/>
      </rPr>
      <t>ปี 2564</t>
    </r>
    <r>
      <rPr>
        <sz val="20"/>
        <color theme="1"/>
        <rFont val="TH SarabunPSK"/>
        <family val="2"/>
      </rPr>
      <t xml:space="preserve">
</t>
    </r>
    <r>
      <rPr>
        <b/>
        <sz val="20"/>
        <color theme="1"/>
        <rFont val="TH SarabunPSK"/>
        <family val="2"/>
      </rPr>
      <t>2.2 ระยะสั้น</t>
    </r>
    <r>
      <rPr>
        <sz val="20"/>
        <color theme="1"/>
        <rFont val="TH SarabunPSK"/>
        <family val="2"/>
      </rPr>
      <t xml:space="preserve">
</t>
    </r>
    <r>
      <rPr>
        <sz val="20"/>
        <rFont val="TH SarabunPSK"/>
        <family val="2"/>
      </rPr>
      <t xml:space="preserve">1. อบรมเชิงปฏิบัติการ เรื่อง Praction Points in Medical Research (PPMR) ครั้งที่ 10 "อ่าน Journal ได้ ทำวิจัยเป็น" ระยะเวลา 3 วัน จำนวน 4 คน  งบประมาณ 23,600 บาท (5900x4)
     -นายสราวุธ ฐานะวุฑฒ์ ตำแหน่งนายแพทย์ชำนาญการพิเศษ 
     -นายภูวดล ฐิติวราภรร์ ตำแหน่งนายแพทย์ชำนาญการ 
     -นายกิตติพงษ์ มาศเกษม ตำแหน่งนายแพทย์ชำนาญการ 
     -นส.ดวงกมล พุทธคุณรักษา ตำแหน่งนายแพทย์ชำนาญการ </t>
    </r>
    <r>
      <rPr>
        <sz val="20"/>
        <color theme="1"/>
        <rFont val="TH SarabunPSK"/>
        <family val="2"/>
      </rPr>
      <t xml:space="preserve">
</t>
    </r>
    <r>
      <rPr>
        <b/>
        <sz val="20"/>
        <color rgb="FF00B050"/>
        <rFont val="TH SarabunPSK"/>
        <family val="2"/>
      </rPr>
      <t>ปี 2565</t>
    </r>
    <r>
      <rPr>
        <sz val="20"/>
        <color theme="1"/>
        <rFont val="TH SarabunPSK"/>
        <family val="2"/>
      </rPr>
      <t xml:space="preserve">
</t>
    </r>
    <r>
      <rPr>
        <b/>
        <sz val="20"/>
        <color theme="1"/>
        <rFont val="TH SarabunPSK"/>
        <family val="2"/>
      </rPr>
      <t xml:space="preserve">2.1 ระยะยาว 
</t>
    </r>
    <r>
      <rPr>
        <u/>
        <sz val="20"/>
        <color theme="1"/>
        <rFont val="TH SarabunPSK"/>
        <family val="2"/>
      </rPr>
      <t>ปริญญาโท</t>
    </r>
    <r>
      <rPr>
        <sz val="20"/>
        <color theme="1"/>
        <rFont val="TH SarabunPSK"/>
        <family val="2"/>
      </rPr>
      <t xml:space="preserve">
1. หลักสูตรวิทยาศาสตรมหาบัณฑิต สาขาวิชาชีวสถิติ ณ สถาบันการศึกษาของรัฐ ระยะเวลา 2 ปี งบประมาณ 180,000 บาท จำนวน 1 คน (น.ส.วราภรณ์ เนตรพราว ตำแหน่งนักวิชาการสถิติปฏิบัติการ)
</t>
    </r>
    <r>
      <rPr>
        <b/>
        <sz val="20"/>
        <color theme="1"/>
        <rFont val="TH SarabunPSK"/>
        <family val="2"/>
      </rPr>
      <t>2.2 ระยะสั้น</t>
    </r>
    <r>
      <rPr>
        <sz val="20"/>
        <color theme="1"/>
        <rFont val="TH SarabunPSK"/>
        <family val="2"/>
      </rPr>
      <t xml:space="preserve">
1.</t>
    </r>
    <r>
      <rPr>
        <sz val="20"/>
        <rFont val="TH SarabunPSK"/>
        <family val="2"/>
      </rPr>
      <t xml:space="preserve"> ฝึกอบรมหลักสูตรระยะสั้น อบรมเชิงปฏิบัติการ เรื่อง "การวิเคราะห์ข้อมูลงานวิจัยทางการแพทย์ขั้นสูง" "Advance Medical Research Data Analysis (AMrDA) ระยะเวลา 5 วันค่าใช้จ่ายต่อคนตลอดหลักสูตร (บาท) 25,800 บาท(12,900 x 2) บาท/คน จำนวน (คน) 2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ระดับปฏิบัติการชำนาญการพิเศษเภสัชกร ระดับปฏิบัติการเชี่ยวชาญ บุคลากรทางการแพทย์ที่เกี่ยวข้องกับการวิจัย
2. การวิเคราะห์ข้อมูลและการวิจัยด้วยโปรแกรม SPSS (ภาคปฏิบัติ) ระยะเวลา 2 วันค่าใช้จ่ายต่อคนตลอดหลักสูตร (บาท) 8,000 บาท (4,000x2) บาท/คน จำนวน (คน) 2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นักจัดการงานทั่วไป ระดับปฏิบัติการชำนาญการพิเศษ บุคลากรทางการแพทย์ที่เกี่ยวข้องกับการวิจัย
3. อบรมเชิงปฏิบัติการ Practical Points in Medical Research (PPMR) ระยะเวลา 3 วันค่าใช้จ่ายต่อคนตลอดหลักสูตร (บาท) 29,600 บาท(7,400 X 4) บาท/คน จำนวน (คน) 4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บุคลากรทางการแพทย์ที่เกี่ยวข้องกับการวิจัย
4. อบรมเรื่อง “Standard Course in Clinical Trial and GCP Training” ระยะเวลา 3 วันค่าใช้จ่ายต่อคนตลอดหลักสูตร (บาท) 28,000 บาท (3,500 x 8) บาท/คน จำนวน (คน) 8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นักจัดการงานทั่วไป ระดับปฏิบัติการชำนาญการพิเศษ
บุคลากรทางการแพทย์ที่เกี่ยวข้องกับการวิจัย
5. การวิเคราะห์ข้อมูลระยะเวลาการรอดชีพ Survival Analysis ( SURVI ) ระยะเวลา 2 วันค่าใช้จ่ายต่อคนตลอดหลักสูตร (บาท) 9,800 บาท (4,900 x 2) บาท/คน จำนวน (คน) 2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บุคลากรทางการแพทย์ที่เกี่ยวข้องกับการวิจัย
6. อบรมเรื่อง เขียนผลงานวิจัยอย่างไรให้ได้ตีพิมพ์ ระยะเวลา 3 วันค่าใช้จ่ายต่อคนตลอดหลักสูตร (บาท) 9,000 บาท(4,500 x 2) บาท/คน จำนวน (คน) 2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นักจัดการงานทั่วไป ระดับปฏิบัติการชำนาญการพิเศษ บุคลากรทางการแพทย์ที่เกี่ยวข้องกับการวิจัย
7. ฝึกอบรมเข้มข้นระยะสั้นระบาดวิทยาคลินิก (Short Intensive Course Diploma in Clinical Statistics) ระยะเวลา 20 วันค่าใช้จ่ายต่อคนตลอดหลักสูตร (บาท) 50,000 บาท(25,000 x 2) บาท/คน จำนวน (คน) 2 ตำแหน่งและระดับ 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ระดับปฏิบัติการชำนาญการพิเศษ นักวิชาการสถิติ ระดับปฏิบัติการชำนาญการพิเศษ เภสัชกร ระดับปฏิบัติการเชี่ยวชาญ บุคลากรทางการแพทย์ที่เกี่ยวข้องกับการวิจัย
8. การใช้โปรแกรม SPSS for Windows ในการวิเคราะห์ข้อมูลทางสถิติ ระยะเวลา 2 วันค่าใช้จ่ายต่อคนตลอดหลักสูตร (บาท) 12,000 บาท (4,000 x 3) บาท/คน จำนวน (คน) 3 ตำแหน่งและระดับ นักวิเคราะห์นโยบายและแผนปฏิบัติการ เจ้าพนักงานธุรการชำนาญงาน เจ้าพนักงานสถิติชำนาญงาน
9. หลักสูตรการวิจัยทางวิทยาศาสตร์สุขภาพ ระยะเวลา 50 วันค่าใช้จ่ายต่อคนตลอดหลักสูตร (บาท) 120,000 บาท (60,000 x 2) บาท/คน จำนวน (คน) 2 ตำแหน่งและระดับ นายแพทย์ปฏิบัติการขึ้นไป พยาบาลวิชาชีพปฏิบัติการขึ้นไป นักเทคนิคการแพทย์ปฏิบัติการขึ้นไป นักวิชาการสาธารณสุขปฏิบัติการขึ้นไป นักวิชาการสถิติปฏิบัติการขึ้นไป เภสัชกรปฏิบัติการขึ้นไป
บุคลากรทางการแพทย์ที่เกี่ยวข้องกับการวิจัย</t>
    </r>
    <r>
      <rPr>
        <sz val="20"/>
        <color theme="1"/>
        <rFont val="TH SarabunPSK"/>
        <family val="2"/>
      </rPr>
      <t xml:space="preserve">
</t>
    </r>
    <r>
      <rPr>
        <b/>
        <sz val="20"/>
        <color rgb="FF00B050"/>
        <rFont val="TH SarabunPSK"/>
        <family val="2"/>
      </rPr>
      <t>ปี 2566</t>
    </r>
    <r>
      <rPr>
        <sz val="20"/>
        <color theme="1"/>
        <rFont val="TH SarabunPSK"/>
        <family val="2"/>
      </rPr>
      <t xml:space="preserve">
</t>
    </r>
    <r>
      <rPr>
        <b/>
        <sz val="20"/>
        <color theme="1"/>
        <rFont val="TH SarabunPSK"/>
        <family val="2"/>
      </rPr>
      <t>2.1 ระยะยาว</t>
    </r>
    <r>
      <rPr>
        <sz val="20"/>
        <color theme="1"/>
        <rFont val="TH SarabunPSK"/>
        <family val="2"/>
      </rPr>
      <t xml:space="preserve"> 
</t>
    </r>
    <r>
      <rPr>
        <u/>
        <sz val="20"/>
        <color theme="1"/>
        <rFont val="TH SarabunPSK"/>
        <family val="2"/>
      </rPr>
      <t>ปริญญาโท</t>
    </r>
    <r>
      <rPr>
        <sz val="20"/>
        <color theme="1"/>
        <rFont val="TH SarabunPSK"/>
        <family val="2"/>
      </rPr>
      <t xml:space="preserve">
- หลักสูตรวิทยาศาสตร์มหาบัณฑิต สาขาวิชาระบาดวิทยา หรือการวิจัยทางวิยาศาสตร์สุขภาพ ณ สถาบันการศึกษาของรัฐ งบประมาณ 180,000 บาท จำนวน 1 คน (นายสุริยา คำโสภา) ระยะเวลา 2 ปี ตำแหน่งนักวิชาการสาธารณสุขระดับปฏิบัติการ-ชำนาญการ</t>
    </r>
    <r>
      <rPr>
        <b/>
        <sz val="20"/>
        <color theme="1"/>
        <rFont val="TH SarabunPSK"/>
        <family val="2"/>
      </rPr>
      <t xml:space="preserve">
2.2 ระยะสั้น
</t>
    </r>
    <r>
      <rPr>
        <sz val="20"/>
        <rFont val="TH SarabunPSK"/>
        <family val="2"/>
      </rPr>
      <t>- ประชุม/อบรม เกี่ยวกับความรู้ทางด้านการประเมินและวิธีการวิจัยทางด้านโภชนาการ ระยะเวลา 3 วัน จำนวน 2 คน (ตำแหน่งนักโภชนาการ ระดับปฏิบัติการ - ชำนาญการ โภชนากร ระดับปฏิบัติงาน - ชำนาญงาน) งบประมาณ 8,000 บาท ( 4,000 บาท/คน) 
 - การประชุมวิชาการ/ประชุมเชิงปฏิบัติการ/อบรมวิชาการ/อบรมเชิงปฏิบัติการหลักสูตรด้านการวิจัย  ระยะเวลา 3 วัน จำนวน 4 คน (ตำแหน่งเภสัชกร ระดับปฏิบัติการ - เชี่ยวชาญ) งบประมาณ 24,000 บาท (6,000 บาท/คน)
 - หลักสูตรการวิจัยทางวิทยาศาสตร์สุขภาพ ระยะเวลา 50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120,000 บาท (60,000 บาท/คน)
 - โครงการฝึกอบรมเชิงปฏิบัติการ อ่าน Journal ได้ทำวิจัยเป็น Practical Points in Medical Research (PPMR)  ระยะเวลา 3 วัน จำนวน 4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34,000 บาท (8,500 บาท/คน)
 - โครงการฝึกอบรมเชิงปฏิบัติการ เรื่อง การวิเคราะห์ข้อมูลงานวิจัยทางการแพทย์ขั้นสูง Advanced Medical Research Data Analysis (AMrDA)  ระยะเวลา 5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25,800 บาท (12,900 บาท/คน)
 - อบรมเรื่อง Standard Course in Clinical Trial and GCP Training  ระยะเวลา 3 วัน จำนวน 6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21,000 บาท (3,500 บาท/คน)
 - ประชุม/อบรม การวิเคราะห์ข้อมูลระยะเวลาการรอดชีพ Survival Analysis Course  ระยะเวลา 2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9,800 บาท (4,900 บาท/คน)
 - ประชุม/อบรม การวิเคราะห์ข้อมูลและการวิจัยด้วยโปรแกรม SPSS (ภาคปฏิบัติ)  ระยะเวลา 2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8,000 บาท (4,000 บาท/คน)
 - โครงการฝึกอบรมระยะสั้น เรื่องการพัฒนาและประเมินเครื่องมือวิจัยทางสุขภาพ  ระยะเวลา 3 วัน จำนวน 4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12,000 บาท (3,000 บาท/คน)
 - โครงการฝึกอบรม เรื่อง “การปฏิบัติการวิจัยทางคลินิกที่ดี Good Clinical Practice (GCP)”  ระยะเวลา 2 วัน จำนวน 4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14,000 บาท (3,500 บาท/คน)
 - โครงการฝึกอบรมเชิงปฏิบัติการเรื่อง “พื้นฐานการวิจัยการศึกษาตอน การวิจัยเชิงคุณภาพ (Systematic review) ”  ระยะเวลา 2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8,600 บาท (4,300 บาท/คน)
 - โครงการฝึกอบรมเชิงปฏิบัติการเรื่อง “พื้นฐานการวิจัยการศึกษาตอน การวิจัยการศึกษาด้วยการสำรวจ” ระยะเวลา 2 วัน จำนวน 2 คน (ตำแหน่งนายแพทย์ ระดับปฏิบัติการ-เชี่ยวชาญ พยาบาลวิชาชีพ ระดับปฏิบัติการ-ชำนาญการพิเศษ นักเทคนิคการแพทย์ ระดับปฏิบัติการ-ชำนาญการพิเศษ นักวิชาการสาธารณสุข ระดับ ปฏิบัติการ-ชำนาญการพิเศษ นักวิชาการสถิติ ระดับปฏิบัติการ-ชำนาญการพิเศษ เภสัชกร ระดับ ปฏิบัติการ-เชี่ยวชาญและบุคลากรทางการแพทย์ที่เกี่ยวข้องกับการวิจัย ) งบประมาณ 11,400 บาท (5,700 บาท/คน)</t>
    </r>
  </si>
  <si>
    <r>
      <rPr>
        <b/>
        <sz val="20"/>
        <color theme="1"/>
        <rFont val="TH SarabunPSK"/>
        <family val="2"/>
      </rPr>
      <t>TN 1 :</t>
    </r>
    <r>
      <rPr>
        <sz val="20"/>
        <color theme="1"/>
        <rFont val="TH SarabunPSK"/>
        <family val="2"/>
      </rPr>
      <t xml:space="preserve">
จำนวน 1 โครงการ
บุคลากร 60 คน
งบประมาณ 573,928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180,000 บาท
</t>
    </r>
    <r>
      <rPr>
        <u/>
        <sz val="20"/>
        <color theme="1"/>
        <rFont val="TH SarabunPSK"/>
        <family val="2"/>
      </rPr>
      <t xml:space="preserve">2.2 ระยะสั้น
</t>
    </r>
    <r>
      <rPr>
        <sz val="20"/>
        <color theme="1"/>
        <rFont val="TH SarabunPSK"/>
        <family val="2"/>
      </rPr>
      <t xml:space="preserve">จำนวน 22 โครงการ
บุคลากร 67 คน
งบประมาณ 561,700 บาท
</t>
    </r>
    <r>
      <rPr>
        <b/>
        <sz val="20"/>
        <color theme="1"/>
        <rFont val="TH SarabunPSK"/>
        <family val="2"/>
      </rPr>
      <t>งบประมาณทั้งสิ้น</t>
    </r>
    <r>
      <rPr>
        <sz val="20"/>
        <color theme="1"/>
        <rFont val="TH SarabunPSK"/>
        <family val="2"/>
      </rPr>
      <t xml:space="preserve">
1,315,628</t>
    </r>
  </si>
  <si>
    <r>
      <rPr>
        <b/>
        <sz val="20"/>
        <color theme="1"/>
        <rFont val="TH SarabunPSK"/>
        <family val="2"/>
      </rPr>
      <t>TN 2 :</t>
    </r>
    <r>
      <rPr>
        <sz val="20"/>
        <color theme="1"/>
        <rFont val="TH SarabunPSK"/>
        <family val="2"/>
      </rPr>
      <t xml:space="preserve">
</t>
    </r>
    <r>
      <rPr>
        <u/>
        <sz val="20"/>
        <color theme="1"/>
        <rFont val="TH SarabunPSK"/>
        <family val="2"/>
      </rPr>
      <t>2.2 ระยะสั้น</t>
    </r>
    <r>
      <rPr>
        <sz val="20"/>
        <color theme="1"/>
        <rFont val="TH SarabunPSK"/>
        <family val="2"/>
      </rPr>
      <t xml:space="preserve">
จำนวน 1 โครงการ
บุคลากร 4 คน
งบประมาณ 23,600 บาท</t>
    </r>
  </si>
  <si>
    <r>
      <rPr>
        <b/>
        <sz val="20"/>
        <color theme="1"/>
        <rFont val="TH SarabunPSK"/>
        <family val="2"/>
      </rPr>
      <t>TN 1 :</t>
    </r>
    <r>
      <rPr>
        <sz val="20"/>
        <color theme="1"/>
        <rFont val="TH SarabunPSK"/>
        <family val="2"/>
      </rPr>
      <t xml:space="preserve">
จำนวน 1 โครงการ
บุคลากร 30 คน
งบประมาณ 283,400 บาท
</t>
    </r>
    <r>
      <rPr>
        <b/>
        <sz val="20"/>
        <color theme="1"/>
        <rFont val="TH SarabunPSK"/>
        <family val="2"/>
      </rPr>
      <t>TN 2 :</t>
    </r>
    <r>
      <rPr>
        <sz val="20"/>
        <color theme="1"/>
        <rFont val="TH SarabunPSK"/>
        <family val="2"/>
      </rPr>
      <t xml:space="preserve">
</t>
    </r>
    <r>
      <rPr>
        <u/>
        <sz val="20"/>
        <color theme="1"/>
        <rFont val="TH SarabunPSK"/>
        <family val="2"/>
      </rPr>
      <t>2.1 ระยะยาว</t>
    </r>
    <r>
      <rPr>
        <sz val="20"/>
        <color theme="1"/>
        <rFont val="TH SarabunPSK"/>
        <family val="2"/>
      </rPr>
      <t xml:space="preserve">
จำนวน 1 โครงการ
บุคลากร 1 คน
งบประมาณ 180,000 บาท
</t>
    </r>
    <r>
      <rPr>
        <u/>
        <sz val="20"/>
        <color theme="1"/>
        <rFont val="TH SarabunPSK"/>
        <family val="2"/>
      </rPr>
      <t xml:space="preserve">2.2 ระยะสั้น
</t>
    </r>
    <r>
      <rPr>
        <sz val="20"/>
        <color theme="1"/>
        <rFont val="TH SarabunPSK"/>
        <family val="2"/>
      </rPr>
      <t xml:space="preserve">จำนวน 9 โครงการ
บุคลากร 27 คน
งบประมาณ 241,500 บาท
</t>
    </r>
    <r>
      <rPr>
        <b/>
        <sz val="20"/>
        <color theme="1"/>
        <rFont val="TH SarabunPSK"/>
        <family val="2"/>
      </rPr>
      <t xml:space="preserve">งบประมาณทั้งสิ้น </t>
    </r>
    <r>
      <rPr>
        <sz val="20"/>
        <color theme="1"/>
        <rFont val="TH SarabunPSK"/>
        <family val="2"/>
      </rPr>
      <t xml:space="preserve">
704,900 บาท</t>
    </r>
  </si>
  <si>
    <r>
      <rPr>
        <b/>
        <sz val="20"/>
        <color theme="1"/>
        <rFont val="TH SarabunPSK"/>
        <family val="2"/>
      </rPr>
      <t>TN 1 :</t>
    </r>
    <r>
      <rPr>
        <sz val="20"/>
        <color theme="1"/>
        <rFont val="TH SarabunPSK"/>
        <family val="2"/>
      </rPr>
      <t xml:space="preserve">
จำนวน 1 โครงการ
บุคลากร 30 คน
งบประมาณ 290,528 บาท
</t>
    </r>
    <r>
      <rPr>
        <b/>
        <sz val="20"/>
        <color theme="1"/>
        <rFont val="TH SarabunPSK"/>
        <family val="2"/>
      </rPr>
      <t xml:space="preserve">TN 2 :
</t>
    </r>
    <r>
      <rPr>
        <u/>
        <sz val="20"/>
        <color theme="1"/>
        <rFont val="TH SarabunPSK"/>
        <family val="2"/>
      </rPr>
      <t>2.2 ระยะสั้น</t>
    </r>
    <r>
      <rPr>
        <sz val="20"/>
        <color theme="1"/>
        <rFont val="TH SarabunPSK"/>
        <family val="2"/>
      </rPr>
      <t xml:space="preserve">
จำนวน 12 โครงการ
บุคลากร 36 คน
งบประมาณ 296,600 บาท
</t>
    </r>
    <r>
      <rPr>
        <b/>
        <sz val="20"/>
        <color theme="1"/>
        <rFont val="TH SarabunPSK"/>
        <family val="2"/>
      </rPr>
      <t>งบประมาณทั้งสิ้น</t>
    </r>
    <r>
      <rPr>
        <sz val="20"/>
        <color theme="1"/>
        <rFont val="TH SarabunPSK"/>
        <family val="2"/>
      </rPr>
      <t xml:space="preserve">
587,128</t>
    </r>
  </si>
  <si>
    <t>พัฒนาโครงสร้างพื้นฐานเพื่อยกระดับโรงพยาบาลสู่ระดับที่สูงขึ้น</t>
  </si>
  <si>
    <t>4. พัฒนา/ปรับปรุงโครงสร้างพื้นฐาน เพื่อสนับสนุนการยกระดับโรงพยาบาลสู่ระดับที่สูงขึ้น</t>
  </si>
  <si>
    <t>HRM</t>
  </si>
  <si>
    <r>
      <t>24. จัดหาครุภัณฑ์ ระบบปรับอากาศ และระบบระบายอากาศ พร้อมส่วนประกอบของหน่วยเวชภัณฑ์กลาง (CSSD) (รพจ.)</t>
    </r>
    <r>
      <rPr>
        <sz val="20"/>
        <color rgb="FFFF0000"/>
        <rFont val="TH SarabunPSK"/>
        <family val="2"/>
      </rPr>
      <t xml:space="preserve"> (ปี 2565 - 2567)</t>
    </r>
  </si>
  <si>
    <t>พยาบาล 3 คน</t>
  </si>
  <si>
    <t>พยาบาล 3 (+1) คน</t>
  </si>
  <si>
    <r>
      <t xml:space="preserve">ขอเพิ่มจำนวนบุคลากร ประจำหน่วยงาน 
</t>
    </r>
    <r>
      <rPr>
        <b/>
        <sz val="20"/>
        <color rgb="FF7030A0"/>
        <rFont val="TH SarabunPSK"/>
        <family val="2"/>
      </rPr>
      <t xml:space="preserve">เป็นการปรับโครงสร้าง
</t>
    </r>
    <r>
      <rPr>
        <b/>
        <sz val="20"/>
        <color rgb="FFFF0000"/>
        <rFont val="TH SarabunPSK"/>
        <family val="2"/>
      </rPr>
      <t>อยู่ระหว่างรอหน่วยงานประมาณค่าใช้จ่ายในการจ้างบุคลากร</t>
    </r>
  </si>
  <si>
    <r>
      <t xml:space="preserve">25. โครงการจัดหาครุภัณฑ์ พร้อมติดตั้งงานระบบของฝ่ายโภชนาการ (รพจ.) </t>
    </r>
    <r>
      <rPr>
        <sz val="20"/>
        <color rgb="FFFF0000"/>
        <rFont val="TH SarabunPSK"/>
        <family val="2"/>
      </rPr>
      <t>(ปี 2566)</t>
    </r>
  </si>
  <si>
    <t>เป็นโครงการจัดซื้อครุภัณฑ์อย่างเดียวไม่มี HRD/HRM</t>
  </si>
  <si>
    <t xml:space="preserve">26. โครงการปรับปรุงและขยายพื้นที่การให้บริการ (รพจ.) (ปีงบประมาณ 2565 - 2567)
</t>
  </si>
  <si>
    <t xml:space="preserve"> - ปรับปรุงตึกเก่าด้านในเป็น OPD ของ ปกส. และเบิกจ่ายตรง
 - ใช้เงินบำรุง รพ. ทั้งหมด</t>
  </si>
  <si>
    <t xml:space="preserve"> </t>
  </si>
  <si>
    <t>โครงการนอกเหนือจากแผน 4 ปี (เพิ่มเติม)
- ปรับปรุงสถานที่ให้บริการเดิมเป็นศูนย์บริบาลการผ่าตัดแบบวันเดียวกลับ และการผ่าตัดแบบไม่นอนค้างคืน</t>
  </si>
  <si>
    <t xml:space="preserve"> 
 </t>
  </si>
  <si>
    <t>28. โครงการจัดซื้อครุภัณฑ์ลิฟต์โดยสาร พร้อมติดตั้ง รวมปล่อง จำนวน 1 ชุด อาคาร 2 (อาคารเก่า)</t>
  </si>
  <si>
    <t xml:space="preserve">โครงการนอกเหนือจากแผน 4 ปี (เพิ่มเติม)
 - อำนวยความสะดวกและก่อให้เกิดความปลอดภัยในการขึ้น-ลงอาคาร สำหรับประชาชนผู้รับบริการ/บุคคลภายนอกที่มาติดต่อราชการและการปฏิบัติงานของบุคลากร </t>
  </si>
  <si>
    <t>29. โครงการจัดหาและติดตั้งระบบบริหารจัดการระบบคิวในโรงพยาบาล 1 ระบบ 
โรงพยาบาลเจริญกรุงประชารักษ์</t>
  </si>
  <si>
    <t>โครงการนอกเหนือจากแผน 4 ปี (เพิ่มเติม)
 - จัดหาและติดตั้งระบบบริหารจัดการคิว ณ ห้องผู้ป่วยนอก และห้องผู้ป่วยประกันสังคม</t>
  </si>
  <si>
    <t xml:space="preserve">30. โครงการติดตั้งอุปกรณ์เครือข่ายและสายสัญญาณคอมพิวเตอร์ อาคาร 2 รพจ. </t>
  </si>
  <si>
    <t>โครงการนอกเหนือจากแผน 4 ปี (เพิ่มเติม)
 - ติดตั้งอุปกรณ์เครือข่าย อาคาร 2 รพจ.</t>
  </si>
  <si>
    <r>
      <t xml:space="preserve">10. โครงการศูนย์ส่องกล้องระบบทางเดินอาหารและปอด (Endoscopic unit) (รพจ.) (ปีงบประมาณ 2565)
</t>
    </r>
    <r>
      <rPr>
        <b/>
        <sz val="20"/>
        <color rgb="FF00B050"/>
        <rFont val="TH SarabunPSK"/>
        <family val="2"/>
      </rPr>
      <t>TN1 : 
ปี 2565
1.</t>
    </r>
    <r>
      <rPr>
        <sz val="20"/>
        <rFont val="TH SarabunPSK"/>
        <family val="2"/>
      </rPr>
      <t xml:space="preserve"> โครงการสัมมนาวิชาการด้านการผ่าตัดผ่านกล้องประจำปี 2565 (Bangkok Annual Congress in Minimally Invasive Surgery : BMIS 2022) จำนวน 100 คน งบประมาณ 31,310 บาท (เงินนอกงบประมาณ)
</t>
    </r>
    <r>
      <rPr>
        <b/>
        <sz val="20"/>
        <color rgb="FF00B050"/>
        <rFont val="TH SarabunPSK"/>
        <family val="2"/>
      </rPr>
      <t>ปี 2566</t>
    </r>
    <r>
      <rPr>
        <sz val="20"/>
        <rFont val="TH SarabunPSK"/>
        <family val="2"/>
      </rPr>
      <t xml:space="preserve">
1. โครงการสัมมนาวิชาการด้านการผ่าตัดผ่านกล้องประจำปี 2566 (Bangkok Annual Congress in Minimally Invasive Surgery : BMIS 2023) จำนวน 70 คน งบประมาณ 31,310 บาท (งบ กทม.)
2. โครงการอบรมศัลยศาสตร์ทันยุค จำนวน 80 คน งบประมาณ 47,710 บาท (งบ กทม.)
</t>
    </r>
    <r>
      <rPr>
        <b/>
        <sz val="20"/>
        <color rgb="FF00B050"/>
        <rFont val="TH SarabunPSK"/>
        <family val="2"/>
      </rPr>
      <t xml:space="preserve">TN2 :
ปี 2564
</t>
    </r>
    <r>
      <rPr>
        <b/>
        <sz val="20"/>
        <rFont val="TH SarabunPSK"/>
        <family val="2"/>
      </rPr>
      <t>2.1 ระยะยาว</t>
    </r>
    <r>
      <rPr>
        <sz val="20"/>
        <rFont val="TH SarabunPSK"/>
        <family val="2"/>
      </rPr>
      <t xml:space="preserve">
1. อายุรแพทย์โรคทางเดินหายใจและปอด ณ รพ.ศิริราช 2 ปี 
2. อายุรแพทย์โรคทางเดินอาหารและตับ รพ.ราชวิถี 2 ปี
</t>
    </r>
    <r>
      <rPr>
        <u/>
        <sz val="20"/>
        <rFont val="TH SarabunPSK"/>
        <family val="2"/>
      </rPr>
      <t>สูงกว่าปริญญาตรี</t>
    </r>
    <r>
      <rPr>
        <sz val="20"/>
        <rFont val="TH SarabunPSK"/>
        <family val="2"/>
      </rPr>
      <t xml:space="preserve">
3. หลักสูตรแพทย์ประจำบ้าน ต่อยอด สาขาอายุรศาสตร์โรคระบบการหายใจ และภาวะวิกฤตโรคระบบการหายใจ (น.ส.จิตติมา พันธ์แตง ตำแหน่ง นพ.ปฏิบัติการ) งบประมาณ - (ทุนส่วนตัว)
4. หลักสูตรแพทย์ประจำบ้าน ต่อยอด สาขาอายุรศาสตร์โรคระบบทางเดินอาหาร (น.ส.รัชนิกร รุ่งเรืองไมตรี ตำแหน่ง นพ.ปฏิบัติการ) งบประมาณ - (ทุนส่วนตัว)
2.2 ระยะสั้น
 1. การอบรมเชิงปฏิบัติการ เรื่อง  Physiotherapy In Respiratory Disarders กายภาพบำบัดในโรคระบบทางเดินหายใจ ระยะเวลา 3 วัน จำนวน 1 คน (นส.ณัฐรดี เกตุแก้ว ตำแหน่งนักกายภาพบำบัดปฏิบัติการ) งบประมาณ 8,500บาท (รวม 8,500บาท)
</t>
    </r>
    <r>
      <rPr>
        <b/>
        <sz val="20"/>
        <color rgb="FF00B050"/>
        <rFont val="TH SarabunPSK"/>
        <family val="2"/>
      </rPr>
      <t>ปี 2565</t>
    </r>
    <r>
      <rPr>
        <sz val="20"/>
        <rFont val="TH SarabunPSK"/>
        <family val="2"/>
      </rPr>
      <t xml:space="preserve">
</t>
    </r>
    <r>
      <rPr>
        <b/>
        <sz val="20"/>
        <rFont val="TH SarabunPSK"/>
        <family val="2"/>
      </rPr>
      <t>2.2 ระยะสั้น</t>
    </r>
    <r>
      <rPr>
        <sz val="20"/>
        <rFont val="TH SarabunPSK"/>
        <family val="2"/>
      </rPr>
      <t xml:space="preserve">
1. ประชุมวิชาการ / อบรม / ฝึกอบรมเชิงปฏิบัติการ ด้านการผ่าตัด / ส่องกล้อง : หลักสูตรการพยาบาลส่องกล้องระบบทางเดินอาหาร งบประมาณ 30,000 บาท
2. ประชุม/อบรม เกี่ยวกับการให้อาหารทางหลอดเลือดดำและทางเดินอาหาร ระยะเวลา 2 วันค่าใช้จ่ายต่อคนตลอดหลักสูตร (บาท) 5,000 บาท (2,500x2) บาท/คน จำนวน (คน) 2 ตำแหน่งและระดับ นักโภชนาการ ระดับปฏิบัติการชำนาญการ  โภชนากร ระดับปฏิบัติงานชำนาญงาน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ประชุมวิชาการ / อบรม / ฝึกอบรมเชิงปฏิบัติการ ด้านการผ่าตัด / ส่องกล้อง : หลักสูตรการพยาบาลส่องกล้องระบบทางเดินอาหาร งบประมาณ 30,000 บาท
</t>
    </r>
    <r>
      <rPr>
        <b/>
        <sz val="20"/>
        <color rgb="FF00B050"/>
        <rFont val="TH SarabunPSK"/>
        <family val="2"/>
      </rPr>
      <t>ปี 2567</t>
    </r>
    <r>
      <rPr>
        <sz val="20"/>
        <rFont val="TH SarabunPSK"/>
        <family val="2"/>
      </rPr>
      <t xml:space="preserve">
</t>
    </r>
    <r>
      <rPr>
        <b/>
        <sz val="20"/>
        <rFont val="TH SarabunPSK"/>
        <family val="2"/>
      </rPr>
      <t>2.2 ระยะสั้น</t>
    </r>
    <r>
      <rPr>
        <sz val="20"/>
        <rFont val="TH SarabunPSK"/>
        <family val="2"/>
      </rPr>
      <t xml:space="preserve"> 
1. ประชุมวิชาการ / อบรม / ฝึกอบรมเชิงปฏิบัติการ ด้านการผ่าตัด / ส่องกล้อง : หลักสูตรการพยาบาลส่องกล้องระบบทางเดินอาหาร งบประมาณ 30,000 บาท
</t>
    </r>
    <r>
      <rPr>
        <b/>
        <sz val="20"/>
        <color rgb="FF00B050"/>
        <rFont val="TH SarabunPSK"/>
        <family val="2"/>
      </rPr>
      <t>TN3 :</t>
    </r>
    <r>
      <rPr>
        <sz val="20"/>
        <rFont val="TH SarabunPSK"/>
        <family val="2"/>
      </rPr>
      <t xml:space="preserve">
</t>
    </r>
    <r>
      <rPr>
        <b/>
        <sz val="20"/>
        <color rgb="FF00B050"/>
        <rFont val="TH SarabunPSK"/>
        <family val="2"/>
      </rPr>
      <t>ปี 2566</t>
    </r>
    <r>
      <rPr>
        <sz val="20"/>
        <rFont val="TH SarabunPSK"/>
        <family val="2"/>
      </rPr>
      <t xml:space="preserve">
1. โครงการฝึกอบรมการพัฒนาการพยาบาลผู้ป่วยผ่าตัดผ่านกล้อง ณ ประเทศญี่ปุ่น ระยะเวลา 32 วัน งบประมาณ 400,000 บาท จำนวน 2 คน (เงินงบประมาณสถาบันฯ)
</t>
    </r>
    <r>
      <rPr>
        <b/>
        <sz val="20"/>
        <color rgb="FF00B050"/>
        <rFont val="TH SarabunPSK"/>
        <family val="2"/>
      </rPr>
      <t>ปี 2567</t>
    </r>
    <r>
      <rPr>
        <sz val="20"/>
        <rFont val="TH SarabunPSK"/>
        <family val="2"/>
      </rPr>
      <t xml:space="preserve">
1. โครงการฝึกอบรมการพัฒนาการพยาบาลผู้ป่วยผ่าตัดผ่านกล้อง ณ ประเทศญี่ปุ่น ระยะเวลา 32 วัน จำนวน 2 คน (น.ส.ภัคนันท์ บุณยชิตนุกูร และ น.ส.สินี ชีวธนาคุปต์)  งบประมาณ 400,000 บาท (200,000x2)
</t>
    </r>
    <r>
      <rPr>
        <b/>
        <sz val="20"/>
        <color rgb="FFFF00FF"/>
        <rFont val="TH SarabunPSK"/>
        <family val="2"/>
      </rPr>
      <t>ครุภัณฑ์</t>
    </r>
    <r>
      <rPr>
        <b/>
        <sz val="20"/>
        <rFont val="TH SarabunPSK"/>
        <family val="2"/>
      </rPr>
      <t xml:space="preserve">
</t>
    </r>
    <r>
      <rPr>
        <b/>
        <sz val="20"/>
        <color rgb="FFFF00FF"/>
        <rFont val="TH SarabunPSK"/>
        <family val="2"/>
      </rPr>
      <t>ปี 2566</t>
    </r>
    <r>
      <rPr>
        <b/>
        <sz val="20"/>
        <rFont val="TH SarabunPSK"/>
        <family val="2"/>
      </rPr>
      <t xml:space="preserve">
</t>
    </r>
    <r>
      <rPr>
        <sz val="20"/>
        <rFont val="TH SarabunPSK"/>
        <family val="2"/>
      </rPr>
      <t>1. ชุดประมวลสัญญาณภาพระบบวิดิทัศน์และกล้องส่องตรวจปอดและหลอดลมด้วยคลื่นเสียง ความถี่สูง พร้อมเครื่องประมวลผลอัลตร้าซาวด์ จำนวน 1 ชุด ราคาต่อหน่วย 21,000,000 บาท เป็นเงินทั้งสิ้น 21,000,000 บาท (เพิ่มเติม)  ศูนย์ส่องกล้องระบบทางเดินอาหารและปอด (Endoscopic unit) 
2. เครื่องเอกซเรย์ฟลูโอโรสโคปเคลื่อนที่แบบซีอาร์ม ชุดรับภาพชนิดแฟลตพาแนล จำนวน 1 เครื่อง ราคาต่อหน่วย 9,150,000 บาท เป็นเงินทั้งสิ้น 9,150,000 บาท (เพิ่มเติม)  ศูนย์ส่องกล้องระบบทางเดินอาหารและปอด (Endoscopic unit)
3. เครื่องดมยาสลบชนิดซับซ้อน พร้อมเครื่องช่วยหายใจและวิเคราะห์แก๊สระหว่างดมยาสลบ จำนวน 2 เครื่อง ราคาต่อหน่วย 1,200,000 บาท เป็นเงินทั้งสิ้น 2,400,000 บาท (ซื้อใหม่)  ศูนย์ส่องกล้องระบบทางเดินอาหารและปอด (Endoscopic unit)
4. เครื่องตรวจบันทึกสัญญาณทางชีววิทยาชนิดซับซ้อนขนาดไม่น้อยกว่า 17 นิ้ว พร้อมชุดภาควัดสัญญาณชีพแลลมีหน้าจอ เพื่อใช้ติดตามสัญญาณชีพผู้ป่วย จำนวน 2 เครื่อง ราคาต่อหน่วย 680,000 เป็นเงินทั้งสิ้น 1,360,000 บาท (ซื้อใหม่)  ศูนย์ส่องกล้องระบบทางเดินอาหารและปอด (Endoscopic unit)
5. กล้องส่องตรวจวินิจฉัยระบบทางเดินอาหารแบบความคมชัดสูง จำนวน 1 ตัว ราคาต่อหน่วย 5,200,000 บาท เป็นเงินทั้งสิ้น 5,200,000 บาท (ซื้อใหม่)  ศูนย์ส่องกล้องระบบทางเดินอาหารและปอด (Endoscopic unit)
6. เครื่องดมยาสลบชนิดซับซ้อน พร้อมเครื่องช่วยหายใจและวิเคราะห์แก๊สระหว่างดมยาสลบ จำนวน 1 เครื่อง ราคาต่อหน่วย 1,200,000 บาท เป็นเงินทั้งสิ้น 1,200,000 บาท (เพิ่มเติม)  กลุ่มงานวิสัญญี
7. เครื่องตรวจบันทึกสัญญาณทางสรีรวิทยาชนิดซับซ้อนพร้อมชุดภาควัดสัญญาณชีพแบบมีหน้าจอเพื่อใช้ติตามสัยญาณชีพผู้ป่วยขณะเคลื่อนย้าย จำนวน 1 เครื่อง ราคาต่อหน่วย 680,000 บาท เป็นเงินทั้งสิ้น 680,000 บาท (ซื้อใหม่)  กลุ่มงานวิสัญญี
8. เครื่องติตดตามการทำงานของหัวใจและสัญญาณชีพสำหรับตรวจติดตามสัญญาณชีพทางสรีรวิทยา จำนวน 1 เครื่อง ราคาต่อหน่วย 580,000 บาท เป็นเงินทั้งสิ้น 580,000 บาท (ซื้อใหม่)  กลุ่มงานวิสัญญี
9. เครื่องช่วยหายใจชนิดควบคุมด้วยปริมาตรและความดันพร้อมระบบการปรับจ่ายอากาศ ตามสภาพการเปลี่ยนแปลงของปอด จำนวน 3 เครื่อง ราคาต่อหน่วย 1,400,000 บาท 1 เครื่อง 1,400,000 บาท (เพิ่มเติม) 2 เครื่อง 2,800,000 บาท (ทดแทน) เป็นเงินทั้งสิ้น 4,200,000 บาท (เพิ่มเติม)  กลุ่มงานศัลยกรรม
10. เครื่องควบคุมการให้สารละลายและยาระงับปวดทางหลอดเลือดดำ ชนิดควบคุมอัตโนมัติ จำนวน 2 เครื่อง ราคาต่อหน่วย 139,100 บาท เป็นเงินทั้งสิ้น 278,200 บาท (ทดแทน)  กลุ่มงานวิสัญญี
11. เครื่องควบคุมการให้สารละลายทางหลอดเลือดดำ (Target Controlled lnfusion) จำนวน 1 เครื่อง ราคาต่อหน่วย 80,000 บาท เป็นเงินทั้งสิ้น 80,000 บาท (ซื้อใหม่)  กลุ่มงานวิสัญญี
12. เครื่องควบคุมการให้ของเหลวเข้าสู่หลอดเลือดดำ (lnfusion Pump) จำนวน 2 เครื่อง ราคาต่อหน่วย 50,000 บาท เป็นเงินทั้งสิ้น 100,000 บาท (ซื้อใหม่)  กลุ่มงานวิสัญญี
13. เครื่องอุ่นเลือดและสารน้ำ จำนวน 1 เครื่อง ราคาต่อหน่วย 99,510 บาท เป็นเงินทั้งสิ้น 99,510 บาท (ซื้อใหม่)  กลุ่มงานวิสัญญี
14. เครื่องติดตามการทำงานของหัวใจและสัญญาณชีพสำหรับติดตามสัญญาณชีพทางชีววิทยา จำนวน 2 เครื่อง ราคาต่อหน่วย 580,000 บาท เป็นเงินทั้งสิ้น 1,160,000 บาท (ซื้อใหม่)  ศูนย์ส่องกล้องระบบทางเดินอาหารและปอด (Endoscopic unit)
15. เครื่องควบคุมการให้ยาสลบทางหลอดเลือดดำ (Target Controlled lnfusion) จำนวน 2 เครื่อง ราคาต่อหน่วย 80,000 บาท เป็นเงินทั้งสิ้น  160,000 บาท (ซื้อใหม่)  ศูนย์ส่องกล้องระบบทางเดินอาหารและปอด (Endoscopic unit)</t>
    </r>
  </si>
  <si>
    <t>0
509,020
(TN)
11,819,510
(ครุภัณฑ์ซื้อใหม่)
32,750,000
(ครุภัณฑ์เพิ่มเติม)
3,078,200
(ครุภัณฑ์ทดแทน)</t>
  </si>
  <si>
    <r>
      <t xml:space="preserve">11. โครงการจัดตั้งห้องผ่าตัดหัวใจ หลอดเลือดและทรวงอก (Charoenkrung Cardiac Surgery Center, CCSC) เพื่อการดูแลรักษาผู้ป่วยโรคหัวใจอย่างครบวงจร (รพจ.) (ปีงบประมาณ 2566-2567)
</t>
    </r>
    <r>
      <rPr>
        <b/>
        <sz val="20"/>
        <color rgb="FFFF00FF"/>
        <rFont val="TH SarabunPSK"/>
        <family val="2"/>
      </rPr>
      <t>คาดการงบประมาณสำหรับจ้างแพทย์ผู้เชี่ยวชาญ 3,600,000 บาทต่อปี</t>
    </r>
    <r>
      <rPr>
        <sz val="20"/>
        <rFont val="TH SarabunPSK"/>
        <family val="2"/>
      </rPr>
      <t xml:space="preserve">
</t>
    </r>
    <r>
      <rPr>
        <b/>
        <sz val="20"/>
        <color rgb="FF00B050"/>
        <rFont val="TH SarabunPSK"/>
        <family val="2"/>
      </rPr>
      <t xml:space="preserve">TN1 : 
ปี 2565
</t>
    </r>
    <r>
      <rPr>
        <sz val="20"/>
        <rFont val="TH SarabunPSK"/>
        <family val="2"/>
      </rPr>
      <t xml:space="preserve">1. โครงการอบรมการพยาบาลผู่ปวยโรคหัวใจ จำนวน 80 คน ระยะเวลา 2 วัน ไป-กลับ งบประมาณ 48,050 บาท (เงินนอกงบประมาณ)
</t>
    </r>
    <r>
      <rPr>
        <b/>
        <sz val="20"/>
        <color rgb="FF00B050"/>
        <rFont val="TH SarabunPSK"/>
        <family val="2"/>
      </rPr>
      <t xml:space="preserve">TN2 :
ปี 2564
</t>
    </r>
    <r>
      <rPr>
        <b/>
        <u/>
        <sz val="20"/>
        <rFont val="TH SarabunPSK"/>
        <family val="2"/>
      </rPr>
      <t>2.1 ระยะยาว</t>
    </r>
    <r>
      <rPr>
        <sz val="20"/>
        <rFont val="TH SarabunPSK"/>
        <family val="2"/>
      </rPr>
      <t xml:space="preserve">
1. หลักสูตรวิสัญญีพยาบาล (1 ปี ) จำนวน 3 คน งบประมาณ 165,000 บาท (55,000x3)
</t>
    </r>
    <r>
      <rPr>
        <b/>
        <u/>
        <sz val="20"/>
        <rFont val="TH SarabunPSK"/>
        <family val="2"/>
      </rPr>
      <t>2.2 ระยะสั้น</t>
    </r>
    <r>
      <rPr>
        <sz val="20"/>
        <rFont val="TH SarabunPSK"/>
        <family val="2"/>
      </rPr>
      <t xml:space="preserve">
1. การพยาบาลเฉพาะทาง สาขาการพยาบาลโรคหัวใจและหลอดเลือด/การพยาบาลผู้ป่วยวิกฤต (4 เดือน) จำนวน 2 คน งบประมาณ 100,000 บาท (50,000x2)
</t>
    </r>
    <r>
      <rPr>
        <b/>
        <sz val="20"/>
        <color rgb="FF00B050"/>
        <rFont val="TH SarabunPSK"/>
        <family val="2"/>
      </rPr>
      <t>ปี 2565</t>
    </r>
    <r>
      <rPr>
        <sz val="20"/>
        <rFont val="TH SarabunPSK"/>
        <family val="2"/>
      </rPr>
      <t xml:space="preserve">
</t>
    </r>
    <r>
      <rPr>
        <b/>
        <u/>
        <sz val="20"/>
        <rFont val="TH SarabunPSK"/>
        <family val="2"/>
      </rPr>
      <t>2.1 ระยะยาว</t>
    </r>
    <r>
      <rPr>
        <sz val="20"/>
        <rFont val="TH SarabunPSK"/>
        <family val="2"/>
      </rPr>
      <t xml:space="preserve">
1. หลักสูตรวิสัญญีพยาบาล (1 ปี ) จำนวน 3 คน งบประมาณ 165,000 บาท (55,000x3)
</t>
    </r>
    <r>
      <rPr>
        <u/>
        <sz val="20"/>
        <rFont val="TH SarabunPSK"/>
        <family val="2"/>
      </rPr>
      <t>สูงกว่าปริญญาตรี</t>
    </r>
    <r>
      <rPr>
        <sz val="20"/>
        <rFont val="TH SarabunPSK"/>
        <family val="2"/>
      </rPr>
      <t xml:space="preserve">
2. หลักสูตรแพทย์ประจำบ้านต่อยอด อนุสาขาวิสัญญีวิทยา สำหรับการผ่าตัดหัวใจหลอดเลือดใหญ่ และทรวงอก ณ สถาบันการศึกษาของรัฐ จำนวน 1 คน (น.ส.อินท์ธิรา คำเฉย) งบประมาณ - บาท (ทุนส่วนตัว)
</t>
    </r>
    <r>
      <rPr>
        <b/>
        <sz val="20"/>
        <color rgb="FF00B050"/>
        <rFont val="TH SarabunPSK"/>
        <family val="2"/>
      </rPr>
      <t>ปี 2566</t>
    </r>
    <r>
      <rPr>
        <sz val="20"/>
        <color rgb="FF00B050"/>
        <rFont val="TH SarabunPSK"/>
        <family val="2"/>
      </rPr>
      <t xml:space="preserve">
</t>
    </r>
    <r>
      <rPr>
        <b/>
        <u/>
        <sz val="20"/>
        <rFont val="TH SarabunPSK"/>
        <family val="2"/>
      </rPr>
      <t>2.1 ระยะยาว</t>
    </r>
    <r>
      <rPr>
        <sz val="20"/>
        <color rgb="FF00B050"/>
        <rFont val="TH SarabunPSK"/>
        <family val="2"/>
      </rPr>
      <t xml:space="preserve">
</t>
    </r>
    <r>
      <rPr>
        <sz val="20"/>
        <rFont val="TH SarabunPSK"/>
        <family val="2"/>
      </rPr>
      <t xml:space="preserve">1. หลักสูตรวิสัญญีพยาบาล (1 ปี ) จำนวน 3 คน งบประมาณ 165,000 บาท (55,000x3)
</t>
    </r>
    <r>
      <rPr>
        <u/>
        <sz val="20"/>
        <rFont val="TH SarabunPSK"/>
        <family val="2"/>
      </rPr>
      <t>สูงกว่าปริญญาตรี</t>
    </r>
    <r>
      <rPr>
        <sz val="20"/>
        <rFont val="TH SarabunPSK"/>
        <family val="2"/>
      </rPr>
      <t xml:space="preserve">
2. หลักสูตรแพทย์ประจำบ้านต่อยอดอนุสาขาวิชาเวชศาสตร์ความปวด (วิสัญญี) (พญ.คณิตา โฆษิตานุฤทธิ์ ตำแหน่งนายแพทย์ปฏิบัติการ) งบประมาณ 50,000 บาท (ทุนส่วนตัว) ระยเวลา 2 ปี
</t>
    </r>
    <r>
      <rPr>
        <b/>
        <u/>
        <sz val="20"/>
        <rFont val="TH SarabunPSK"/>
        <family val="2"/>
      </rPr>
      <t>2.2 ระยะสั้น</t>
    </r>
    <r>
      <rPr>
        <u/>
        <sz val="20"/>
        <rFont val="TH SarabunPSK"/>
        <family val="2"/>
      </rPr>
      <t xml:space="preserve">
</t>
    </r>
    <r>
      <rPr>
        <sz val="20"/>
        <rFont val="TH SarabunPSK"/>
        <family val="2"/>
      </rPr>
      <t xml:space="preserve">1. การพยาบาลเฉพาะทาง สาขาการพยาบาลโรคหัวใจและหลอดเลือด/การพยาบาลผู้ป่วยวิกฤต (4 เดือน) จำนวน 3 คน งบประมาณ 150,000 บาท (50,000x3)
</t>
    </r>
    <r>
      <rPr>
        <b/>
        <sz val="20"/>
        <color rgb="FF00B050"/>
        <rFont val="TH SarabunPSK"/>
        <family val="2"/>
      </rPr>
      <t>ปี 2567</t>
    </r>
    <r>
      <rPr>
        <b/>
        <sz val="20"/>
        <rFont val="TH SarabunPSK"/>
        <family val="2"/>
      </rPr>
      <t xml:space="preserve">
</t>
    </r>
    <r>
      <rPr>
        <b/>
        <u/>
        <sz val="20"/>
        <rFont val="TH SarabunPSK"/>
        <family val="2"/>
      </rPr>
      <t>2.1 ระยะยาว</t>
    </r>
    <r>
      <rPr>
        <b/>
        <sz val="20"/>
        <rFont val="TH SarabunPSK"/>
        <family val="2"/>
      </rPr>
      <t xml:space="preserve">
</t>
    </r>
    <r>
      <rPr>
        <sz val="20"/>
        <rFont val="TH SarabunPSK"/>
        <family val="2"/>
      </rPr>
      <t xml:space="preserve">1. หลักสูตรวิสัญญีพยาบาล (1 ปี ) จำนวน 3 คน งบประมาณ 110,000 บาท (55,000x2)
</t>
    </r>
    <r>
      <rPr>
        <b/>
        <u/>
        <sz val="20"/>
        <rFont val="TH SarabunPSK"/>
        <family val="2"/>
      </rPr>
      <t>2.2 ระยะสั้น</t>
    </r>
    <r>
      <rPr>
        <sz val="20"/>
        <rFont val="TH SarabunPSK"/>
        <family val="2"/>
      </rPr>
      <t xml:space="preserve">
1. การพยาบาลเฉพาะทาง สาขาการพยาบาลโรคหัวใจและหลอดเลือด/การพยาบาลผู้ป่วยวิกฤต (4 เดือน) จำนวน 3 คน งบประมาณ 150,000 บาท (50,000x3)
</t>
    </r>
    <r>
      <rPr>
        <b/>
        <sz val="20"/>
        <color rgb="FF00B050"/>
        <rFont val="TH SarabunPSK"/>
        <family val="2"/>
      </rPr>
      <t xml:space="preserve">TN3 :
ปี 2565
</t>
    </r>
    <r>
      <rPr>
        <sz val="20"/>
        <rFont val="TH SarabunPSK"/>
        <family val="2"/>
      </rPr>
      <t xml:space="preserve">1. โครงการศึกษาผ่าตัดหัวใจผู้ใหญ่ (Complex Adult Cardiac and Valve Surgery) ( ณ Royal Brompton Hospital) สหราชอาณาจักร จำนวน 1 คน (นายภูวดล ฐิติวราภรณ์) งบประมาณ 1,800,000 บาท (เงินนอกงบประมาณของหน่วยงาน)
</t>
    </r>
    <r>
      <rPr>
        <b/>
        <sz val="20"/>
        <color rgb="FF00B050"/>
        <rFont val="TH SarabunPSK"/>
        <family val="2"/>
      </rPr>
      <t>ปี 2566</t>
    </r>
    <r>
      <rPr>
        <sz val="20"/>
        <rFont val="TH SarabunPSK"/>
        <family val="2"/>
      </rPr>
      <t xml:space="preserve">
1. โครงการศึกษาผ่าตัดหัวใจผู้ใหญ่ (Complex Adult Cardiac and Valve Surgery) ( ณ ประเทศเครือรัฐ ออกเตรเลีย) จำนวน 1 คน (นพ.ภูวดล ฐิติวราภรณ์) งบประมาณ 1,800,000 บาท (งบประมาณสถาบันฯ)
</t>
    </r>
    <r>
      <rPr>
        <b/>
        <sz val="20"/>
        <color rgb="FF00B050"/>
        <rFont val="TH SarabunPSK"/>
        <family val="2"/>
      </rPr>
      <t>ปี 2567</t>
    </r>
    <r>
      <rPr>
        <sz val="20"/>
        <rFont val="TH SarabunPSK"/>
        <family val="2"/>
      </rPr>
      <t xml:space="preserve">
1. หลักสูตรการอบรมด้านเทคนิคการให้ยาระงับความรู้สึกเฉพาะส่วน และการระงับปวด ระยะเวลา 1 ปี ณ ประเทศญี่ปุ่น จำนวน 1 คน (นพ.ปฏิพัทธ์ คำเฉย ตำแหน่งนายแพทย์ปฏิบัติการ) งบประมาณ 800,000 บาท (เงินงบประมาณ กทม.)</t>
    </r>
    <r>
      <rPr>
        <sz val="20"/>
        <color rgb="FFFF00FF"/>
        <rFont val="TH SarabunPSK"/>
        <family val="2"/>
      </rPr>
      <t xml:space="preserve">
</t>
    </r>
    <r>
      <rPr>
        <b/>
        <sz val="20"/>
        <color rgb="FFFF00FF"/>
        <rFont val="TH SarabunPSK"/>
        <family val="2"/>
      </rPr>
      <t xml:space="preserve">ครุภัณฑ์
ปี 2565
</t>
    </r>
    <r>
      <rPr>
        <sz val="20"/>
        <rFont val="TH SarabunPSK"/>
        <family val="2"/>
      </rPr>
      <t xml:space="preserve">1. เครื่องกระตุกหัวใจไฟฟ้าแบบ 2 เฟส พร้อมภาคควบคุมจังหวะการเต้นของหัวใจ และความอิ่มตัวของออกซิเจนในเลือด จำนวน 1 เครื่อง ราคาต่อหน่วย 270,000 บาท เป็นเงินทั้งสิ้น 270,000 บาท (เพิ่มเติม) กลุ่มงานอายุรกรรม
2. เครื่องติดตามสัญญาณชีพสำหรับเคลื่อนย้าย พร้อมอุปกรณ์วัดความดันจากหลอดเลือดดำ และหลอดเลือดแดง และความอิ่มตัวของออกซิเจนในเลือด จำนวน 1 เครื่อง ราคาต่อหน่วย 380,000 บาท เป็นเงินทั้งสิ้น 380,000 บาท (เพิ่มเติม) ห้องปฏิบัติการสวนหัวใจและหลอดเลือด
3. เครื่องตรวจคลื่นไฟฟ้าหัวใจ 15 ลีด พร้อมระบบวิเคราะห์ผลภาวะกล้ามเนื้อหัวใจขาดเลือดแบบอัตโนมัติ และหลอดเลือดแดง จำนวน 1 เครื่อง ราคาต่อหน่วย 500,000 บาท เป็นเงินทั้งสิ้น 500,000 บาท (เพิ่มเติม) ห้องปฏิบัติการสวนหัวใจและหลอดเลือด
</t>
    </r>
    <r>
      <rPr>
        <b/>
        <sz val="20"/>
        <color rgb="FFFF00FF"/>
        <rFont val="TH SarabunPSK"/>
        <family val="2"/>
      </rPr>
      <t>ปี 2566</t>
    </r>
    <r>
      <rPr>
        <sz val="20"/>
        <rFont val="TH SarabunPSK"/>
        <family val="2"/>
      </rPr>
      <t xml:space="preserve">
1. เครื่องผยุงการทำงานของหัวใจ โดยใช้บอลลูนในหลอดเลือดแดง ชนิดเคลื่อนที่ได้ จำนวน 1 เครื่อง ราคาต่อหน่วย 3,750,000 บาท เป็นเงินทั้งสิ้น  3,750,000 บาท (เพิ่มเติม)  กลุ่มงานศัลยกรรม
2. ชุดวัดอัตราการไหลและความเร็วของเลือดในขณะทำ CABG (Aureflo) จำนวน 1 ชุด ราคาต่อหน่วย 4,500,000 บาท เป็นเงินทั้งสิ้น 4,500,000 บาท (ซื้อใหม่)  กลุ่มงานศัลยกรรม
3. เครื่องวัดความอิ่มตัวของออกซิเจนในสมองระหว่างการผ่าตัดหัวใจและเอออร์ตา cerebral oxymetry หรือเรียกว่า Near infrared spectroscopy(NIRS) จำนวน 1 เครื่อง ราคาต่อหน่วย 1,177,000 บาท เป็นเงินทั้งสิ้น 1,177,000 บาท (ซื้อใหม่)  กลุ่มงานศัลยกรรม
4. เครื่องฉีดคาร์บอนไดออกไซด์อัตโนมัติ (Angiodroid CO2 injector) จำนวน 1 เครื่อง ราคาต่อหน่วย 3,210,000 บาท เป็นเงินทั้งสิ้น 3,210,000 บาท (ซื้อใหม่)  กลุ่มงานศัลยกรรม
5. เตียงผ่าตัดด้านศัลยกรรมหลอดเลือดเอ็กซ์เรย์ผ่านได้ 360 องศา จำนวน 1 เตียง ราคาต่อหน่วย 4,500,000 บาท เป็นเงินทั้งสิ้น 4,500,000 บาท (ซื้อใหม่)  กลุ่มงานศัลยกรรม</t>
    </r>
  </si>
  <si>
    <t>0
2,013,050
(TN)
1,150,000
(ครุภัณฑ์เพิ่มเติม)</t>
  </si>
  <si>
    <t xml:space="preserve">83,860,000
3,600,000
(HRM)
2,165,000
(TN)
13,387,000
(ครุภัณฑ์ซื้อใหม่)
3,750,000
(ครุภัณฑ์เพิ่มเติม)
</t>
  </si>
  <si>
    <r>
      <t>13. โครงการศูนย์ความเป็นเลิศด้าน</t>
    </r>
    <r>
      <rPr>
        <sz val="20"/>
        <color rgb="FFFF0000"/>
        <rFont val="TH SarabunPSK"/>
        <family val="2"/>
      </rPr>
      <t>ศัลยกรรม</t>
    </r>
    <r>
      <rPr>
        <sz val="20"/>
        <rFont val="TH SarabunPSK"/>
        <family val="2"/>
      </rPr>
      <t xml:space="preserve">ระบบทางเดินปัสสาวะ (รพจ.) (ปีงบประมาณ 2565)
</t>
    </r>
    <r>
      <rPr>
        <b/>
        <sz val="20"/>
        <color rgb="FF00B050"/>
        <rFont val="TH SarabunPSK"/>
        <family val="2"/>
      </rPr>
      <t>TN2 :
ปี 2565</t>
    </r>
    <r>
      <rPr>
        <sz val="20"/>
        <rFont val="TH SarabunPSK"/>
        <family val="2"/>
      </rPr>
      <t xml:space="preserve">
</t>
    </r>
    <r>
      <rPr>
        <b/>
        <sz val="20"/>
        <rFont val="TH SarabunPSK"/>
        <family val="2"/>
      </rPr>
      <t>2.2 ระยะสั้น</t>
    </r>
    <r>
      <rPr>
        <sz val="20"/>
        <rFont val="TH SarabunPSK"/>
        <family val="2"/>
      </rPr>
      <t xml:space="preserve">
1. ประชุม/อบรม เกี่ยวกับโภชนาการและโภชนาบำบัดโรคไต ระยะเวลา 3 วันค่าใช้จ่ายต่อคน
ตลอดหลักสูตร (บาท) 6,000 บาท (3,000x2) บาท/คน จำนวน (คน) 2 ตำแหน่งและระดับ นักโภชนาการ ระดับปฏิบัติการชำนาญการ  โภชนากร ระดับปฏิบัติงานชำนาญงาน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ประชุม/อบรม เกี่ยวกับโภชนาการและโภชนาบำบัดโรคไต ระยะเวลา 3 วัน จำนวน 2 คน (ตำแหน่งนักโภชนาการ ระดับปฏิบัติการ - ชำนาญการ โภชนากร ระดับปฏิบัติงาน - ชำนาญงาน) งบประมาณ 6,000 บาท ( 3,000 บาท/คน)
</t>
    </r>
    <r>
      <rPr>
        <b/>
        <sz val="20"/>
        <color rgb="FF00B050"/>
        <rFont val="TH SarabunPSK"/>
        <family val="2"/>
      </rPr>
      <t xml:space="preserve">TN3 : </t>
    </r>
    <r>
      <rPr>
        <sz val="20"/>
        <rFont val="TH SarabunPSK"/>
        <family val="2"/>
      </rPr>
      <t xml:space="preserve">
</t>
    </r>
    <r>
      <rPr>
        <b/>
        <sz val="20"/>
        <color rgb="FF00B050"/>
        <rFont val="TH SarabunPSK"/>
        <family val="2"/>
      </rPr>
      <t>ปี 2565</t>
    </r>
    <r>
      <rPr>
        <sz val="20"/>
        <rFont val="TH SarabunPSK"/>
        <family val="2"/>
      </rPr>
      <t xml:space="preserve">
1. โครงการฝึกอบรมการผ่าตัดผ่านกล้องเพื่อพัฒนางานด้านศัลยกรรมทางเดินปัสสาวะ ( ณ Fujita Health University) ประเทศญี่ปุ่น จำนวน 1 คน (นายพีรดนย์ คณิตานุพงษ์) งบประมาณ 540,000 บาท (เงินนอกงบประมาณของหน่วยงาน)
</t>
    </r>
    <r>
      <rPr>
        <b/>
        <sz val="20"/>
        <color rgb="FFFF00FF"/>
        <rFont val="TH SarabunPSK"/>
        <family val="2"/>
      </rPr>
      <t xml:space="preserve">ครุภัณฑ์
ปี 2565
</t>
    </r>
    <r>
      <rPr>
        <sz val="20"/>
        <rFont val="TH SarabunPSK"/>
        <family val="2"/>
      </rPr>
      <t xml:space="preserve">1. ชุดเครื่องมือผ่าตัดผ่านกล้องทางศัลยกรรมด้วยระบบวิดีทัศน์ชนิดความละเอียดสูง 4k พร้อมระบบผ่าตัดแบบใช้สารเรืองแสง และสามมิติทางเดินปัสสาวะ จำนวน 1 ชุด ราคาต่อหน่วย 9,300,000 บาท เป็นเงินทั้งสิ้น 9,300,000 บาท (เพิ่มเติม) กลุ่มงานศัลยกรรม
2. ชุดเครื่องมือเลเซอร์สลายนิ่วระบบศัลยกรรมทางเดินปัสสาวะ จำนวน 1 ชุด ราคาต่อหน่วย 3,150,000 บาท เป็นเงินทั้งสิ้น 3,150,000 บาท (เพิ่มเติม) กลุ่มงานศัลยกรรม
</t>
    </r>
    <r>
      <rPr>
        <b/>
        <sz val="20"/>
        <color rgb="FFFF00FF"/>
        <rFont val="TH SarabunPSK"/>
        <family val="2"/>
      </rPr>
      <t>ปี 2566</t>
    </r>
    <r>
      <rPr>
        <sz val="20"/>
        <rFont val="TH SarabunPSK"/>
        <family val="2"/>
      </rPr>
      <t xml:space="preserve">
1. ชุดผ่าตัดผ่านกล้องระบบทางเดินปัสสาวะพร้อมเครื่องมือ จำนวน 1 ชุด ราคาต่อหน่วย 10,106,150 บาท เป็นเงินทั้งสิ้น 10,106,150 บาท (เพิ่มเติม)  กลุ่มงานศัลยกรรม
2. เครื่องเลเซอร์สลายนิ่ว จำนวน 1 เครื่อง ราคาต่อหน่วย 3,000,000 บาท เป็นเงินทั้งสิ้น 3,000,000 บาท (เพิ่มเติม)  กลุ่มงานศัลยกรรม</t>
    </r>
  </si>
  <si>
    <t>37,000,000
540,000
(TN)
12,450,000
(ครุภัณฑ์เพิ่มเติม)</t>
  </si>
  <si>
    <t>0
6,000
(TN)
13,106,150
(ครุภัณฑ์เพิ่มเติม)</t>
  </si>
  <si>
    <r>
      <t>15. โครงการศูนย์ความเป็นเลิศด้านผู้สูงอายุ/ พัฒนารูปแบบการดูแลผู้สูงอายุ
   :</t>
    </r>
    <r>
      <rPr>
        <sz val="20"/>
        <color rgb="FFFF0000"/>
        <rFont val="TH SarabunPSK"/>
        <family val="2"/>
      </rPr>
      <t xml:space="preserve"> การจัดตั้งศูนย์ความเป็นเลิศทางการแพทย์ด้านผู้สูงอายุ</t>
    </r>
    <r>
      <rPr>
        <sz val="20"/>
        <rFont val="TH SarabunPSK"/>
        <family val="2"/>
      </rPr>
      <t xml:space="preserve"> (รพจ.) (ปีงบประมาณ 2565)
    </t>
    </r>
    <r>
      <rPr>
        <sz val="20"/>
        <color rgb="FFFF00FF"/>
        <rFont val="TH SarabunPSK"/>
        <family val="2"/>
      </rPr>
      <t>15.1 กิจกรรมเตรียมความพร้อมสูงวัยจากใจ รพจ. (ปี 2565-2567) ค่าใช้จ่ายปีละ 3,000 บาท</t>
    </r>
    <r>
      <rPr>
        <sz val="20"/>
        <rFont val="TH SarabunPSK"/>
        <family val="2"/>
      </rPr>
      <t xml:space="preserve">
</t>
    </r>
    <r>
      <rPr>
        <b/>
        <sz val="20"/>
        <color rgb="FF00B050"/>
        <rFont val="TH SarabunPSK"/>
        <family val="2"/>
      </rPr>
      <t xml:space="preserve">TN1 :
ปี 2565
</t>
    </r>
    <r>
      <rPr>
        <sz val="20"/>
        <rFont val="TH SarabunPSK"/>
        <family val="2"/>
      </rPr>
      <t xml:space="preserve">1. โครงการอบรมการดูแลผู้ป่วยแบบประคับประคอง (Palliative care day 2565) จำนวน 80 คน งบประมาณ 26,210 บาท (เงินนอกงบประมาณ)
</t>
    </r>
    <r>
      <rPr>
        <sz val="20"/>
        <color rgb="FF00B050"/>
        <rFont val="TH SarabunPSK"/>
        <family val="2"/>
      </rPr>
      <t>ปี 2567</t>
    </r>
    <r>
      <rPr>
        <sz val="20"/>
        <rFont val="TH SarabunPSK"/>
        <family val="2"/>
      </rPr>
      <t xml:space="preserve">
1. โครงการส่งเสริมสุขภาพผู้สูงอายุ จำนวน 120 คน (สมาชิกชมรมผู้สูงอายุ รพจ.) งบประมาณ 36,050 บาท
</t>
    </r>
    <r>
      <rPr>
        <b/>
        <sz val="20"/>
        <color rgb="FF00B050"/>
        <rFont val="TH SarabunPSK"/>
        <family val="2"/>
      </rPr>
      <t>TN2 :</t>
    </r>
    <r>
      <rPr>
        <sz val="20"/>
        <rFont val="TH SarabunPSK"/>
        <family val="2"/>
      </rPr>
      <t xml:space="preserve">
</t>
    </r>
    <r>
      <rPr>
        <b/>
        <sz val="20"/>
        <color rgb="FF00B050"/>
        <rFont val="TH SarabunPSK"/>
        <family val="2"/>
      </rPr>
      <t>ปี 2564</t>
    </r>
    <r>
      <rPr>
        <sz val="20"/>
        <rFont val="TH SarabunPSK"/>
        <family val="2"/>
      </rPr>
      <t xml:space="preserve">
</t>
    </r>
    <r>
      <rPr>
        <b/>
        <sz val="20"/>
        <rFont val="TH SarabunPSK"/>
        <family val="2"/>
      </rPr>
      <t>2.1 ระยะยาว</t>
    </r>
    <r>
      <rPr>
        <sz val="20"/>
        <rFont val="TH SarabunPSK"/>
        <family val="2"/>
      </rPr>
      <t xml:space="preserve">
</t>
    </r>
    <r>
      <rPr>
        <u/>
        <sz val="20"/>
        <rFont val="TH SarabunPSK"/>
        <family val="2"/>
      </rPr>
      <t>ปริญญาโท</t>
    </r>
    <r>
      <rPr>
        <sz val="20"/>
        <rFont val="TH SarabunPSK"/>
        <family val="2"/>
      </rPr>
      <t xml:space="preserve">
1. พยาบาลศาสตรมหาบัณฑิต จำนวน 1 คน (น.ส.สาธิตา วัชรดิลก ตำแหน่งพยาบาลวิชาชีพปฏิบัติการ) สาขาวิชาการพยาบาลผู้ใหญ่และผู้สูงอายุ งบประมาณ 180,000 บาท  (งบประมาณ กทม.)
</t>
    </r>
    <r>
      <rPr>
        <b/>
        <sz val="20"/>
        <rFont val="TH SarabunPSK"/>
        <family val="2"/>
      </rPr>
      <t>2.2 ระยะสั้น</t>
    </r>
    <r>
      <rPr>
        <sz val="20"/>
        <rFont val="TH SarabunPSK"/>
        <family val="2"/>
      </rPr>
      <t xml:space="preserve">
1. ประชุมวิชาการประจำปี 2564 เรื่อง "Practical pearls for long term care in the new normal era" ระยะเวลา 3 วัน จำนวน 2 คน งบประมาณ 2,400 บาท (1200x2)
-นส.พลอย เรืองสินภิญญา ตำแหน่งนายแพทย์ชำนาญการ 
-นายวีรวิชญ์ เสาววัฒนพัฒน์ ตำแหน่งเภสัชกรปฏิบัติการ 
 2. โครงการประชุมวิชาการสมาคมกำหนดอาหารแห่งประเทศไทย ประจำปี 2563 "นักกำหนดอาหารกับการเปลี่ยนแปลง ในยุคนวัตกรรมพลิกผัน" Dietitian in a Disruptive Innovation Era ระยะเวลา 3 วัน จำนวน 1 คน นส.ภาพร  คล่องกิจเจริญ ตำแหน่งนักโภชนาการปฏิบัติการ งบประมาณ 3,500บาท) (รวม3,500บาท)
</t>
    </r>
    <r>
      <rPr>
        <b/>
        <sz val="20"/>
        <color rgb="FF00B050"/>
        <rFont val="TH SarabunPSK"/>
        <family val="2"/>
      </rPr>
      <t>ปี 2565</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สาขาการพยาบาลผู้สูงอายุ (4 เดือน) หลักสูตรละ 45,000 บาท
</t>
    </r>
    <r>
      <rPr>
        <b/>
        <sz val="20"/>
        <rFont val="TH SarabunPSK"/>
        <family val="2"/>
      </rPr>
      <t>2.2 ระยะสั้น</t>
    </r>
    <r>
      <rPr>
        <sz val="20"/>
        <rFont val="TH SarabunPSK"/>
        <family val="2"/>
      </rPr>
      <t xml:space="preserve">
1. ประชุม/อบรม เกี่ยวกับโภชนาการและโภชนบำบัด ระยะเวลา 3 วันค่าใช้จ่ายต่อคน
ตลอดหลักสูตร (บาท) 8,000 บาท (4,000x2) บาท/คน จำนวน (คน) 2 ตำแหน่งและระดับ นักโภชนาการ ระดับปฏิบัติการชำนาญการ  โภชนากร ระดับปฏิบัติงานชำนาญงาน  
 2. ประชุม/อบรม เกี่ยวกับอาหารและโภชนาการ งานโภชนาการและโภชนบำบัด ระยะเวลา 3 วันค่าใช้จ่ายต่อคนตลอดหลักสูตร (บาท) 7,000 บาท (3,500x2) บาท/คน จำนวน (คน) 2 ตำแหน่งและระดับ นักโภชนาการ ระดับปฏิบัติการชำนาญการ  โภชนากร ระดับปฏิบัติงานชำนาญงาน  
 3. ประชุม/อบรม เกี่ยวกับสุขภาพผู้สุงอายุ ระยะเวลา 3 วันค่าใช้จ่ายต่อคนตลอดหลักสูตร (บาท) 9,600 บาท (4,800x2) บาท/คน จำนวน (คน) 2 ตำแหน่งและระดับ นักโภชนาการ ระดับปฏิบัติการชำนาญการ  โภชนากร ระดับปฏิบัติงานชำนาญงาน  
 4. โภชนบำบัดในผู้เป็นเบาหวานที่มีโรคแทรกซ้อน หรือหลักสูตรอื่นที่อาจมีการเปลี่ยนแปลง ระยะเวลา 3 วันค่าใช้จ่ายต่อคนตลอดหลักสูตร (บาท) 9,600 บาท (4,800x2) บาท/คน จำนวน (คน) 2 ตำแหน่งและระดับ นักโภชนาการ ระดับปฏิบัติการชำนาญการ  โภชนากร ระดับปฏิบัติงานชำนาญงาน  
 5. โครงการอบรมผู้ให้ความรู้โรคเบาหวาน หลักสูตรพื้นฐาน หรือหลักสูตรอื่นที่อาจมีการเปลี่ยนแปลง ระยะเวลา 5 วันค่าใช้จ่ายต่อคนตลอดหลักสูตร (บาท) 12,000 บาท (6,000x2) บาท/คน จำนวน (คน) 2 ตำแหน่งและระดับ นักโภชนาการ ระดับปฏิบัติการชำนาญการ โภชนากร ระดับปฏิบัติงานชำนาญงาน  
 6. ประชุม/อบรม เกี่ยวกับโรคเบาหวาน ระยะเวลา 2 วันค่าใช้จ่ายต่อคนตลอดหลักสูตร (บาท) 3,800 บาท (1,900x2) บาท/คน จำนวน (คน) 2 ตำแหน่งและระดับ นักโภชนาการ ระดับปฏิบัติการชำนาญการ  โภชนากร ระดับปฏิบัติงานชำนาญงาน  
 7. ประชุม/อบรม เกี่ยวกับอาหารและโภชนาการ ระยะเวลา 2 วันค่าใช้จ่ายต่อคนตลอดหลักสูตร (บาท) 5,000 บาท (2,500x2) บาท/คน จำนวน (คน) 2 ตำแหน่งและระดับ นักโภชนาการ ระดับปฏิบัติการชำนาญการ  โภชนากร ระดับปฏิบัติงานชำนาญงาน  
 8. การประชุมวิชาการทางกิจกรรมบำบัด / การอบรมเชิงปฏิบัติการทางกิจกรรมบำบัด  ระยะเวลา 4 วันค่าใช้จ่ายต่อคนตลอดหลักสูตร (บาท) 13,800 บาท (6,900 x 2) บาท/คน จำนวน (คน) 2 ตำแหน่งและระดับ นักกิจกรรมบำบัด ระดับปฏิบัติการ ชำนาญการพิเศษ
 9. ประชุมวิชาการประจำปี ระยะเวลา 3 วันค่าใช้จ่ายต่อคนตลอดหลักสูตร (บาท) 38,400 บาท                  (4,800 x 8) บาท/คน จำนวน (คน) 8 ตำแหน่งและระดับ นายแพทย์ ระดับปฏิบัติ - เชี่ยวชาญ
ทันตแพทย์ ระดับปฏิบัติ - ชำนาญการพิเศษ พยาบาลวิชาชีพ ระดับปฏิบัติ-ชำนาญการพิเศษ
เภสัชกร ระดับปฏิบัติ - เชี่ยวชาญ นักกายภาพบำบัด ระดับปฏิบัติ - ชำนาญการ
นักโภชนาการ ระดับปฏิบัติ - ชำนาญการ นักจิตวิทยา ระดับปฏิบัติ - ชำนาญการ
นักกิจกรรมบำบัด ระดับปฏิบัติ - ชำนาญการ
10. การประชุมวิชาการประจำปี ระยะเวลา 3 วันค่าใช้จ่ายต่อคนตลอดหลักสูตร (บาท) 4,500 บาท (4,500 x 1) บาท/คน จำนวน (คน) 1 ตำแหน่งและระดับ พยาบาลวิชาชีพ ระดับปฏิบัติ - ชำนาญการพิเศษ
 11. ประชุมวิชาการประจำปี ระยะเวลา 4 วันค่าใช้จ่ายต่อคนตลอดหลักสูตร (บาท) 5,500 บาท             (5,500 x 1 ) บาท/คน จำนวน (คน) 1 ตำแหน่งและระดับ นักกายภาพบำบัด ระดับปฏิบัติ - ชำนาญการ
 12. ประชุมวิชาการประจำปี ระยะเวลา 3 วันค่าใช้จ่ายต่อคนตลอดหลักสูตร (บาท) 4,500 บาท             (4,500 x 1) บาท/คน จำนวน (คน) 1 ตำแหน่งและระดับ นักจิตวิทยา ระดับปฏิบัติ - ชำนาญการ
 13. ประชุมวิชาการประจำปี พ.ศ. 2565สามคมพฤฒาวิทยาและเวชศาสตร์ผู้สูงอายุไทย ระยะเวลา 3 วันค่าใช้จ่ายต่อคนตลอดหลักสูตร (บาท) 9,600 บาท (4,800 x 2) บาท/คน จำนวน (คน) 2 ตำแหน่งและระดับ พยาบาลวิชาชีพ ระดับปฏิบัติการ - เชี่ยวชาญ
</t>
    </r>
    <r>
      <rPr>
        <b/>
        <sz val="20"/>
        <color rgb="FF00B050"/>
        <rFont val="TH SarabunPSK"/>
        <family val="2"/>
      </rPr>
      <t>ปี 2566</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สาขาการพยาบาลผู้สูงอายุ (4 เดือน) หลักสูตรละ 45,000 บาท
</t>
    </r>
    <r>
      <rPr>
        <b/>
        <sz val="20"/>
        <rFont val="TH SarabunPSK"/>
        <family val="2"/>
      </rPr>
      <t>2.2 ระยะสั้น</t>
    </r>
    <r>
      <rPr>
        <sz val="20"/>
        <rFont val="TH SarabunPSK"/>
        <family val="2"/>
      </rPr>
      <t xml:space="preserve">
1. ประชุมวิชาการส่งเสริมสุขภาพ/โรคเรื้อรัง ระยะเวลา 2 วัน จำนวน 2 คน (ตำแหน่งพยาบาลวิชาชีพ ระดับปฏิบัติการ - ชำนาญการพิเศษ) งบประมาณ 6,000 บาท (3,000 บาท/คน)
2. การประชุมวิชาการด้านบุหรี่ ระยะเวลา 3 วัน จำนวน 2 คน (ตำแหน่งพยาบาลวิชาชีพ ระดับปฏิบัติการ - ชำนาญการพิเศษ) งบประมาณ 13,000 บาท (6,500 บาท/คน)
3. การประชุมวิชาการสมาคมแพทย์โรคติดต่อทางเพศสัมพันธ์แห่งประเทศไทย ระยะเวลา 3 วัน จำนวน 2 คน (ตำแหน่งพยาบาลวิชาชีพ ระดับปฏิบัติการ - ชำนาญการพิเศษ) งบประมาณ 7,000 บาท (3,500 บาท/คน)
 4. การประชุมวิชาการเกี่ยวกับโภชนาการโรคอ้วน ระยะเวลา 3 วัน จำนวน 1 คน (ตำแหน่งพยาบาลวิชาชีพ ระดับปฏิบัติการ - เชี่ยวชาญ) งบประมาณ 4,500 บาท 
 5. Update การรักษาโรคเบื้องต้น สำหรับพยาบาลเวชปฏิบัติกบความรอบรู้ด้านสุขภาพ (อบรมฟื้นฟูการพยาบาลเวชปฏิบัติ) ระยะเวลา 5 วัน จำนวน 1 คน (ตำแหน่งพยาบาลวิชาชีพ ระดับปฏิบัติการ - ชำนาญการพิเศษ) งบประมาณ 5,500 บาท 
 6. ประชุมวิชาการกรดูแลแบบบูรณาการระยะ Intermediate care ผู้ป่วยโรคเรื้อรังจากโรงพยาบาลสู่ชุมชนระยะเวลา 2 วัน จำนวน 1 คน (ตำแหน่งพยาบาลวิชาชีพ ระดับปฏิบัติการ - ชำนาญการพิเศษ) งบประมาณ 3,000 บาท 
 7. ประชุมวิชาการด้านบุหรี่ ระยะเวลา 3 วัน จำนวน 2 คน (ตำแหน่งพยาบาลวิชาชีพ ระดับปฏิบัติการ - ชำนาญการพิเศษ) งบประมาณ 3,000 บาท (1,500 บาท/คน)
 8. ประชุมวิชาการเวชศาสตร์ครอบครัว  ระยะเวลา 3 วัน จำนวน 2 คน (ตำแหน่งพยาบาลวิชาชีพ ระดับปฏิบัติการ - ชำนาญการพิเศษ) งบประมาณ 6,000 บาท (3,000 บาท/คน)
 9. การประชุมวิชาการทางกิจกรรมบำบัด / การอบรมเชิงปฏิบัติการทางกิจกรรมบำบัด ระยะเวลา 5 วัน จำนวน 2 คน (ตำแหน่งนักกิจกรรมบำบัดปฏิบัติการ - ชำนญการพิเศษ) งบประมาณ 13,800 บาท (6,900 บาท/คน)
 10. ประชุมวิชาการประจำปี ระยะเวลา 4 วัน จำนวน 1 คน (ตำแหน่งนักกิจกรรมบำบัด ระดับปฏิบัติการ - ชำนาญการพิเศษ ) งบประมาณ 5,500 บาท
 11. ประชุมวิชาการประจำปี ระยะเวลา 3 วัน จำนวน 1 คน (ตำแหน่งนักจิตวิทยา ระดับปฏิบัติการ - ชำนาญการ ) งบประมาณ 3,300 บาท
 12. ประชุม/อบรม เกี่ยวกับโภชนาการและโภชนบำบัด ระยะเวลา 3 วัน จำนวน 2 คน (ตำแหน่งนักโภชนาการ ระดับปฏิบัติการ - ชำนาญการ โภชนากร ระดับปฏิบัติงาน - ชำนาญงาน) งบประมาณ 8,000 บาท ( 4,000 บาท/คน)
 13. ประชุม/อบรม เกี่ยวกับอาหารและโภชนาการ งานโภชนาการและโภชนบำบัด ระยะเวลา 3 วัน จำนวน 2 คน (ตำแหน่งนักโภชนาการ ระดับปฏิบัติการ - ชำนาญการ โภชนากร ระดับปฏิบัติงาน - ชำนาญงาน) งบประมาณ 7,000 บาท ( 3,500 บาท/คน)
 14. โภชนบำบัดในผู้เป็นเบาหวานที่มีโรคแทรกซ้อน หรือหลักสูตรอื่นที่อาจมีการเปลี่ยนแปลง ระยะเวลา 3 วัน จำนวน 2 คน (ตำแหน่งนักโภชนาการ ระดับปฏิบัติการ - ชำนาญการ โภชนากร ระดับปฏิบัติงาน - ชำนาญงาน) งบประมาณ 9,600 บาท ( 4,800 บาท/คน)
 15. โครงการอบรมผู้ให้ความรู้โรคเบาหวาน หลักสูตรพื้นฐาน หรือหลักสูตรอื่นที่อาจมีการเปลี่ยนแปลง ระยะเวลา 5 วัน จำนวน 2 คน (ตำแหน่งนักโภชนาการ ระดับปฏิบัติการ - ชำนาญการ โภชนากร ระดับปฏิบัติงาน - ชำนาญงาน) งบประมาณ 12,000 บาท ( 6,000 บาท/คน)
 16. ประชุม/อบรม เกี่ยวกับโรคเบาหวาน ของสมาคมผู้ให้ความรู้โรคเบาหวาน ระยะเวลา 2 วัน จำนวน 2 คน (ตำแหน่งนักโภชนาการระดับปฏิบัติการ-ชำนาญการ โภชนากรระดับปฏิบัติงาน-ชำนาญงาน) งบประมาณ 3,800 บาท (1,900 บาท/คน) 
 17. ประชุม/อบรม เกี่ยวกับอาหารและโภชนาการ ระยะเวลา 2 วัน จำนวน 2 คน (ตำแหน่งนักโภชนาการ ระดับปฏิบัติการ - ชำนาญการ โภชนากร ระดับปฏิบัติงาน - ชำนาญงาน) งบประมาณ 5,000 บาท ( 2,500 บาท/คน) 
 18. ประชุม/อบรม เกี่ยวกับการดูแลผู้เป็นเบาหวาน ระยะเวลา 3 วัน จำนวน 2 คน (ตำแหน่งนักโภชนาการ ระดับปฏิบัติการ - ชำนาญการ โภชนากร ระดับปฏิบัติงาน - ชำนาญงาน) งบประมาณ 4,400 บาท ( 2,200 บาท/คน) 
 19. ประชุมวิชาการประจำปี พ.ศ. 2565 สมาคมพฤฒาวิทยาและเวชศาสตร์ผู้สูงอายุไทย ระยะเวลา 3 วัน จำนวน 2 คน (ตำแหน่งพยาบาลวิชาชีพ ระดับปฏิบัติการ - ชำนาญการพิเศษ) งบประมาณ 9,600 บาท (4,800 บาท/คน)
 20. ประชุม/อบรม เกี่ยวกับสุขภาพผู้สุงอายุ ระยะเวลา 3 วัน จำนวน 2 คน (ตำแหน่งนักโภชนาการ ระดับปฏิบัติการ - ชำนาญการ โภชนากร ระดับปฏิบัติงาน - ชำนาญงาน) งบประมาณ 9,600 บาท ( 8,800 บาท/คน)
</t>
    </r>
    <r>
      <rPr>
        <b/>
        <sz val="20"/>
        <color rgb="FF00B050"/>
        <rFont val="TH SarabunPSK"/>
        <family val="2"/>
      </rPr>
      <t>ปี 2567</t>
    </r>
    <r>
      <rPr>
        <sz val="20"/>
        <rFont val="TH SarabunPSK"/>
        <family val="2"/>
      </rPr>
      <t xml:space="preserve">
</t>
    </r>
    <r>
      <rPr>
        <b/>
        <sz val="20"/>
        <rFont val="TH SarabunPSK"/>
        <family val="2"/>
      </rPr>
      <t>2.1 ระยะยาว</t>
    </r>
    <r>
      <rPr>
        <sz val="20"/>
        <rFont val="TH SarabunPSK"/>
        <family val="2"/>
      </rPr>
      <t xml:space="preserve">
1. การพยาบาลเฉพาะทาง สาขาการพยาบาลผู้สูงอายุ (4 เดือน) หลักสูตรละ 45,000 บาท
</t>
    </r>
    <r>
      <rPr>
        <b/>
        <sz val="20"/>
        <color rgb="FF00B050"/>
        <rFont val="TH SarabunPSK"/>
        <family val="2"/>
      </rPr>
      <t>TN3 :</t>
    </r>
    <r>
      <rPr>
        <sz val="20"/>
        <rFont val="TH SarabunPSK"/>
        <family val="2"/>
      </rPr>
      <t xml:space="preserve">
</t>
    </r>
    <r>
      <rPr>
        <b/>
        <sz val="20"/>
        <color rgb="FF00B050"/>
        <rFont val="TH SarabunPSK"/>
        <family val="2"/>
      </rPr>
      <t>ปี 2566</t>
    </r>
    <r>
      <rPr>
        <sz val="20"/>
        <rFont val="TH SarabunPSK"/>
        <family val="2"/>
      </rPr>
      <t xml:space="preserve">
1. โครงการฝึกอบรม Palliative Medicine Clinical Fellowship ณ ประเทศแคนาดา ระยะเวลา 1 ปี 4 วัน งบประมาณ 800,000 บาท จำนวน 1 คน (พญ.พลอย เรืองสินภิญญา) (เงินงบประมาณสถาบันฯ)
</t>
    </r>
    <r>
      <rPr>
        <b/>
        <sz val="20"/>
        <color rgb="FFFF00FF"/>
        <rFont val="TH SarabunPSK"/>
        <family val="2"/>
      </rPr>
      <t xml:space="preserve">ครุภัณฑ์
ปี 2565
</t>
    </r>
    <r>
      <rPr>
        <sz val="20"/>
        <rFont val="TH SarabunPSK"/>
        <family val="2"/>
      </rPr>
      <t>1. ชุดอุปกรณ์ฝึกและกระตุ้นการกลืนด้วยระบบการตอบสนองเกมส์คอมพิวเตอร์ จำนวน 1 ชุด ราคาต่อหน่วย 1,060,000 บาท เป็นเงินทั้งสิ้น 1,060,000 บาท (ซื้อใหม่) ศูนย์เวชศาสตร์ผู้สูงอายุ</t>
    </r>
  </si>
  <si>
    <t>17,500,000
205,510
(TN)
1,060,000
(ครุภัณฑ์ซื้อใหม่)
(เป็นค่าใช้จ่ายที่ระบุไว้ในโครงการศูนย์ฯ 1,600,000)</t>
  </si>
  <si>
    <r>
      <t xml:space="preserve">16. โครงการพัฒนาศักยภาพการรักษาทางการแพทย์เฉพาะทาง (5 สาขาหลัก)
สูติฯ : การรักษาผู้ป่วยมะเร็งทางนรีเวช </t>
    </r>
    <r>
      <rPr>
        <sz val="20"/>
        <color rgb="FFFF0000"/>
        <rFont val="TH SarabunPSK"/>
        <family val="2"/>
      </rPr>
      <t xml:space="preserve">(ปี 2564)
</t>
    </r>
    <r>
      <rPr>
        <b/>
        <sz val="20"/>
        <color rgb="FF00B050"/>
        <rFont val="TH SarabunPSK"/>
        <family val="2"/>
      </rPr>
      <t>TN2 :
ปี 2565</t>
    </r>
    <r>
      <rPr>
        <sz val="20"/>
        <color rgb="FFFF0000"/>
        <rFont val="TH SarabunPSK"/>
        <family val="2"/>
      </rPr>
      <t xml:space="preserve">
</t>
    </r>
    <r>
      <rPr>
        <b/>
        <sz val="20"/>
        <rFont val="TH SarabunPSK"/>
        <family val="2"/>
      </rPr>
      <t xml:space="preserve">2.2 ระยะสั้น
</t>
    </r>
    <r>
      <rPr>
        <sz val="20"/>
        <rFont val="TH SarabunPSK"/>
        <family val="2"/>
      </rPr>
      <t xml:space="preserve">1. หลักสูตรเวชศาสตร์ทางเพศ (Diploma in Sexual Medicine) ระยะเวลา 1 เดือนค่าใช้จ่ายต่อคนตลอดหลักสูตร (บาท) 40,000 บาท(40,000 x1) บาท/คน จำนวน (คน) 1 ตำแหน่งและระดับ นายแพทย์ ระดับปฏิบัติการชำนาญการพิเศษ
2. หลักสูตรเพศวิทยาคลินิก (Diploma in Clinical Sexology) ระยะเวลา 1 เดือนค่าใช้จ่ายต่อคนตลอดหลักสูตร (บาท) 40,000 บาท(20,000 x 2) บาท/คน จำนวน (คน) 2 ตำแหน่งและระดับ นายแพทย์ ระดับปฏิบัติการชำนาญการพิเศษ พยาบาลวิชาชีพ ระดับปฏิบัติการชำนาญการพิเศษ พยาบาลเทคนิค ระดับปฏิบัติงานพยาบาลเทคนิคชำนาญงาน
3. ประชุมวิชาการประจำปี ระยะเวลา 3 วันค่าใช้จ่ายต่อคนตลอดหลักสูตร (บาท) 12,800 บาท            (3,200 x 4) บาท/คน จำนวน (คน) 4 ตำแหน่งและระดับ -นายแพทย์ ระดับปฏิบัติการ-ชำนาญการพิเศษ
4. ประชุมวิชาการประจำปี ระยะเวลา 5 วันค่าใช้จ่ายต่อคนตลอดหลักสูตร (บาท) 18,000 บาท               (4,500  x 4) บาท/คน จำนวน (คน) 4 ตำแหน่งและระดับ -นายแพทย์ ระดับปฏิบัติการ-ชำนาญการพิเศษ
5. ประชุมวิชาการประจำปี ระยะเวลา 4 วันค่าใช้จ่ายต่อคนตลอดหลักสูตร (บาท) 18,000 บาท            (4,500  x 4) บาท/คน จำนวน (คน) 4 ตำแหน่งและระดับ -นายแพทย์ ระดับปฏิบัติการ-ชำนาญการพิเศษ
6. ประชุมวิชาการกลางปี ระยะเวลา 5 วันค่าใช้จ่ายต่อคนตลอดหลักสูตร (บาท)  12,000 บาท            (3,000 x 4) บาท/คน จำนวน (คน) 4 ตำแหน่งและระดับ -นายแพทย์ ระดับปฏิบัติการ-ชำนาญการพิเศษ
</t>
    </r>
    <r>
      <rPr>
        <b/>
        <sz val="20"/>
        <color rgb="FF00B050"/>
        <rFont val="TH SarabunPSK"/>
        <family val="2"/>
      </rPr>
      <t xml:space="preserve">ปี 2566
</t>
    </r>
    <r>
      <rPr>
        <b/>
        <sz val="20"/>
        <rFont val="TH SarabunPSK"/>
        <family val="2"/>
      </rPr>
      <t>2.2 ระยะสั้น</t>
    </r>
    <r>
      <rPr>
        <sz val="20"/>
        <rFont val="TH SarabunPSK"/>
        <family val="2"/>
      </rPr>
      <t xml:space="preserve">
1. ประชุมวิชาการกลางปีราชวิทยาลัยสูตินรีแพทย์แห่งประเทศไทย ระยะเวลา 5 วัน จำนวน 4 คน (ตำแหน่งนายแพทย์ ระดับปฏิบัติการ - ชำนาญการพิเศษ) งบประมาณ 12,000 บาท (3,000 บาท/คน) 
2. ประชุมวิชาการประจำปีภาควิชาสูติศาสตร์-นรีเวชวิทยา คณะแพทยศาสตร์ จุฬาลงกรณ์มหาวิทยาลัย ระยะเวลา 3 วัน จำนวน 4 คน (ตำแหน่งนายแพทย์ ระดับปฏิบัติการ - ชำนาญการพิเศษ) งบประมาณ 12,800 บาท (3,200 บาท/คน) 
3. ประชุมวิชาการประจำปีราชวิทยาลัยสูตินรีแพทย์แห่งประเทศไทย ระยะเวลา 5 วัน จำนวน 4 คน (ตำแหน่งนายแพทย์ ระดับปฏิบัติการ - ชำนาญการพิเศษ) งบประมาณ 18,000 บาท (4,500 บาท/คน)
4. ประชุมวิชาการประจำปีภาควิชาสูติศาสตร์-นรีเวชวิทยา คณะแพทยศาสตร์จุฬาลงกรณ์มหาวิทยาลัย ระยะเวลา 3 วัน จำนวน 4 คน (ตำแหน่งนายแพทย์ ระดับปฏิบัติการ - ชำนาญการพิเศษ) งบประมาณ 12,800 บาท (3,200 บาท/คน)
5. อบรมเชิงปฏิบัติการ เรื่อง การใช้เครื่องดูดมดลูกแทนการขูดมดลูก ระยะเวลา 1 วัน จำนวน 1 คน (ตำแหน่งนายแพทย์ ระดับปฏิบัติการ - ชำนาญการพิเศษ) งบประมาณ 6,500 บาท 
</t>
    </r>
    <r>
      <rPr>
        <b/>
        <sz val="20"/>
        <color rgb="FF00B050"/>
        <rFont val="TH SarabunPSK"/>
        <family val="2"/>
      </rPr>
      <t xml:space="preserve">ปี 2567
</t>
    </r>
    <r>
      <rPr>
        <b/>
        <sz val="20"/>
        <rFont val="TH SarabunPSK"/>
        <family val="2"/>
      </rPr>
      <t>2.2 ระยะสั้น</t>
    </r>
    <r>
      <rPr>
        <sz val="20"/>
        <rFont val="TH SarabunPSK"/>
        <family val="2"/>
      </rPr>
      <t xml:space="preserve">
1. ประชุมวิชาการประจำปี สมาคมมะเร็งนรีเวชไทย ระยะเวลา 3 วัน จำนวน 4 คน งบประมาณ 46,000 บาท (11,500 x 4)
</t>
    </r>
    <r>
      <rPr>
        <b/>
        <sz val="20"/>
        <color rgb="FFFF00FF"/>
        <rFont val="TH SarabunPSK"/>
        <family val="2"/>
      </rPr>
      <t xml:space="preserve">ครุภัณฑ์
ปี 2565
</t>
    </r>
    <r>
      <rPr>
        <sz val="20"/>
        <rFont val="TH SarabunPSK"/>
        <family val="2"/>
      </rPr>
      <t xml:space="preserve">1. ชุดควบคุมกลางเครื่องติดตามการทำงานของหัวใจทารก ในครรภ์มารดาและบีบรัดตัวของมดลูกพร้อมเครื่องข้างเตียง จำนวน 1 ชุด ราคาต่อหน่วย 7,000,000 บาท เป็นเงินทั้งสิ้น 7,000,000 บาท (ทดแทน) กลุ่มงานสูติ-นรีเวชกรรม 
2. ชุดบันทึกข้อมูลสำหรับการผ่าตัดผ่านกล้องทางนรีเวช จำนวน 1 ชุด ราคาต่อหน่วย 962,000 บาท เป็นเงินทั้งสิ้น 962,000 บาท (ซื้อใหม่) กลุ่มงานสูติ-นรีเวชกรรม (ห้องผ่าตัด ชั้น 6)
</t>
    </r>
    <r>
      <rPr>
        <b/>
        <sz val="20"/>
        <color rgb="FFFF00FF"/>
        <rFont val="TH SarabunPSK"/>
        <family val="2"/>
      </rPr>
      <t>ปี 2566</t>
    </r>
    <r>
      <rPr>
        <sz val="20"/>
        <rFont val="TH SarabunPSK"/>
        <family val="2"/>
      </rPr>
      <t xml:space="preserve">
1. ตู้อบเด็กแบบเคลื่อนย้าย จำนวน 1 เครื่อง ราคาต่อหน่วย 530,000 บาท เป็นเงินทั้งสิ้น 530,000 บาท (ทดแทน)  กลุมงานสูตินรีเวชกรรม (ห้องคลอด) </t>
    </r>
  </si>
  <si>
    <t>140,800
962,000
(ครุภัณฑ์ซื้อใหม่)
7,000,000
(ครุภัณฑ์ทดแทน)</t>
  </si>
  <si>
    <t xml:space="preserve">62,100
530,000
(ครุภัณฑ์ทดแทน)
</t>
  </si>
  <si>
    <r>
      <t xml:space="preserve">Med : หลอดเลือดหัวใจ </t>
    </r>
    <r>
      <rPr>
        <sz val="20"/>
        <color rgb="FFFF0000"/>
        <rFont val="TH SarabunPSK"/>
        <family val="2"/>
      </rPr>
      <t xml:space="preserve">(ศูนย์หัวใจและหลอดเลือด เพื่อการดูแลผู้ป่วยอย่างครบวงจร โรงพยาบาลเจริญกรุงประชารักษ์ (Bangkok Metropolitan Excellence Cardiac Center: BMECC) ปี 2566-2567)
</t>
    </r>
    <r>
      <rPr>
        <b/>
        <sz val="20"/>
        <color rgb="FF00B050"/>
        <rFont val="TH SarabunPSK"/>
        <family val="2"/>
      </rPr>
      <t xml:space="preserve">TN2 :
ปี 2565
</t>
    </r>
    <r>
      <rPr>
        <b/>
        <sz val="20"/>
        <rFont val="TH SarabunPSK"/>
        <family val="2"/>
      </rPr>
      <t>2.2 ระยะสั้น</t>
    </r>
    <r>
      <rPr>
        <sz val="20"/>
        <color rgb="FFFF0000"/>
        <rFont val="TH SarabunPSK"/>
        <family val="2"/>
      </rPr>
      <t xml:space="preserve">
</t>
    </r>
    <r>
      <rPr>
        <sz val="20"/>
        <rFont val="TH SarabunPSK"/>
        <family val="2"/>
      </rPr>
      <t xml:space="preserve">1. ศ.โรคหัวใจ ระยะเวลา 2 วันค่าใช้จ่ายต่อคนตลอดหลักสูตร (บาท) 33,000 บาท(5,500 x 6 )บาท/คน จำนวน (คน) 6 ตำแหน่งและระดับ นายแพทย์ ระดับปฏิบัติการ เชี่ยวชาญ
2. ศ.โรคหัวใจ ระยะเวลา 5 วันค่าใช้จ่ายต่อคนตลอดหลักสูตร (บาท) 99,000 บาท (16,500 x 6) บาท/คน) จำนวน (คน) 6 ตำแหน่งและระดับ นายแพทย์ ระดับปฏิบัติการ เชี่ยวชาญ
3. การประชุมวิชาการ/ประชุม เชิงปฏิบัติการ/อบรมวิชาการ/อบรมเชิงปฏิบัติการ หลักสูตรด้านการบริบาลผู้ป่วยโรคหัวใจและหลอดเลือด ระยะเวลา 5 วันค่าใช้จ่ายต่อคนตลอดหลักสูตร (บาท) 12,000 บาท (6,000 x 2) บาท/คน จำนวน (คน) 2 ตำแหน่งและระดับ เภสัชกร ระดับปฏิบัติการ - เชี่ยวชาญ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ประชุม/อบรม เกี่ยวกับการให้อาหารทางหลอดเลือดดำ ระยะเวลา 2 วัน จำนวน 2 คน (ตำแหน่งนักโภชนาการ ระดับปฏิบัติการ - ชำนาญการ โภชนากร ระดับปฏิบัติงาน - ชำนาญงาน) งบประมาณ 5,000 บาท ( 2,500 บาท/คน) 
2. การประชุมวิชาการ/ประชุมเชิงปฏิบัติการ/อบรมวิชาการ/อบรมเชิงปฏิบัติการหลักสูตรด้านการบริบาลผู้ป่วยโรคหัวใจและหลอดเลือด  ระยะเวลา 5 วัน จำนวน 4 คน (ตำแหน่งเภสัชกร ระดับปฏิบัติการ - เชี่ยวชาญ) งบประมาณ 24,000 บาท (6,000 บาท/คน)
3. ประชุม/อบรม การฟื้นฟูหัวใจ ระยะเวลา 5 วัน จำนวน 3 คน (ตำแหน่ง นพ.ระดับปฏิบัติการ-เชี่ยวชาญ นักกายภาพบำบัดระดับปฏิบัติการ-ชำนาญการพิเศษ นักวิทยาศาสตร์กีฬาระดับปฏิบัติการ-ชำนาญการ) งบประมาณ 24,000 บาท (8,000 บาท/คน)
</t>
    </r>
    <r>
      <rPr>
        <b/>
        <sz val="20"/>
        <color rgb="FF00B050"/>
        <rFont val="TH SarabunPSK"/>
        <family val="2"/>
      </rPr>
      <t>TN3 :</t>
    </r>
    <r>
      <rPr>
        <b/>
        <sz val="20"/>
        <color indexed="8"/>
        <rFont val="TH SarabunPSK"/>
        <family val="2"/>
      </rPr>
      <t xml:space="preserve">
</t>
    </r>
    <r>
      <rPr>
        <b/>
        <sz val="20"/>
        <color rgb="FF00B050"/>
        <rFont val="TH SarabunPSK"/>
        <family val="2"/>
      </rPr>
      <t>ปี 2567</t>
    </r>
    <r>
      <rPr>
        <b/>
        <sz val="20"/>
        <color indexed="8"/>
        <rFont val="TH SarabunPSK"/>
        <family val="2"/>
      </rPr>
      <t xml:space="preserve">
</t>
    </r>
    <r>
      <rPr>
        <sz val="20"/>
        <color indexed="8"/>
        <rFont val="TH SarabunPSK"/>
        <family val="2"/>
      </rPr>
      <t xml:space="preserve">1. พญ.ภัทรพร ศรีรัตนา หลักสูตร Transcatheter Aortic Valve Implantation; TAVI ณ ประเทศสหรัฐอเมริกา คาดการงบประมาณ 1,600,000 บาท
</t>
    </r>
    <r>
      <rPr>
        <b/>
        <sz val="20"/>
        <color rgb="FF00B050"/>
        <rFont val="TH SarabunPSK"/>
        <family val="2"/>
      </rPr>
      <t>ปี 2568</t>
    </r>
    <r>
      <rPr>
        <sz val="20"/>
        <color indexed="8"/>
        <rFont val="TH SarabunPSK"/>
        <family val="2"/>
      </rPr>
      <t xml:space="preserve">
- พญ.ภัทรพร ศรีรัตนา หลักสูตร Transcatheter Aortic Valve Implantation; TAVI ณ ประเทศสหรัฐอเมริกา คาดการงบประมาณ 1,600,000 บาท
</t>
    </r>
    <r>
      <rPr>
        <b/>
        <sz val="20"/>
        <color rgb="FFFF00FF"/>
        <rFont val="TH SarabunPSK"/>
        <family val="2"/>
      </rPr>
      <t xml:space="preserve">ครุภัณฑ์
2566
</t>
    </r>
    <r>
      <rPr>
        <sz val="20"/>
        <color indexed="8"/>
        <rFont val="TH SarabunPSK"/>
        <family val="2"/>
      </rPr>
      <t xml:space="preserve">1. เครื่องควบคุมอุณหภูมิร่างกายของผู้ป่วยโดยใช้แผ่น จำนวน 1 ชุด ราคาต่อหน่วย 1,200,000 บาท เป็นเงินทั้งสิ้น 1,200,000 บาท (ซื้อใหม่)  กลุมงานอายุรกรรม 
2. เครื่องบันทึกติตดามวิเคราะห์คลื่นไฟฟ้าสมองด้วยระบบดิจิตอล จำนวน 1 ชุด ราคาต่อหน่วย 1,500,000 บาท เป็นเงินทั้งสิ้น 1,500,000 บาท (ซื้อใหม่)  กลุมงานอายุรกรรม (หออภิบาลผู้ป่วยหนักอายุรกรรม) 
3. เครื่องติดตามการทำงานของหัวใจวัดความอิ่มตัวของออกซิเจนในเลือด วัดความดันโลหิตแบบภายนอกและการหายใจ จำนวน 3 เครื่อง ราคาต่อหน่วย 120,000 บาท เป็นเงินทั้งสิ้น 360,000 บาท (ซื้อใหม่)  กลุ่มงานอายุรกรรม </t>
    </r>
  </si>
  <si>
    <t>0
53,000
(TN)
3,060,000
(ครุภัณฑ์ซื้อใหม่)</t>
  </si>
  <si>
    <r>
      <t xml:space="preserve">กุมาร : low birth weight  </t>
    </r>
    <r>
      <rPr>
        <sz val="20"/>
        <color rgb="FFFF0000"/>
        <rFont val="TH SarabunPSK"/>
        <family val="2"/>
      </rPr>
      <t xml:space="preserve">(โครงการพัฒนาการดูแลติดตามทารกแรกเกิดคลอดก่อนกำหนดน้ำหนักน้อยอย่างต่อเนื่อง ปี 2565)
</t>
    </r>
    <r>
      <rPr>
        <b/>
        <sz val="20"/>
        <color rgb="FF00B050"/>
        <rFont val="TH SarabunPSK"/>
        <family val="2"/>
      </rPr>
      <t xml:space="preserve">TN2 :
ปี 2565
</t>
    </r>
    <r>
      <rPr>
        <b/>
        <sz val="20"/>
        <rFont val="TH SarabunPSK"/>
        <family val="2"/>
      </rPr>
      <t>2.2 ระยะสั้น</t>
    </r>
    <r>
      <rPr>
        <sz val="20"/>
        <color rgb="FFFF0000"/>
        <rFont val="TH SarabunPSK"/>
        <family val="2"/>
      </rPr>
      <t xml:space="preserve">
</t>
    </r>
    <r>
      <rPr>
        <sz val="20"/>
        <rFont val="TH SarabunPSK"/>
        <family val="2"/>
      </rPr>
      <t xml:space="preserve">1. ประชุม/อบรม เกี่ยวกับโภชนาการเด็ก ระยะเวลา 2 วันค่าใช้จ่ายต่อคนตลอดหลักสูตร (บาท) 5,800 บาท (2,900x2) บาท/คน จำนวน (คน) 2 ตำแหน่งและระดับ นักโภชนาการ ระดับปฏิบัติการชำนาญการ โภชนากร ระดับปฏิบัติงานชำนาญงาน  
2. ประชุมวิชาการ/อบรม การส่งเสริมการเลี้ยงลูกด้วยนมแม่ ระยะเวลา 2-3 วันค่าใช้จ่ายต่อคน
ตลอดหลักสูตร (บาท) 20,000 บาท (4,000 x 5) บาท/คน จำนวน (คน) 5 ตำแหน่งและระดับ นายแพทย์ ระดับปฏิบัติการ เชี่ยวชาญ, พยาบาลวิชาชีพ ระดับปฏิบัติการ เชี่ยวชาญ 
3. อบรมหลักสูตรระยะสั้น การเลี้ยงลูกด้วยนมแม่ ระยะเวลา 5 วันค่าใช้จ่ายต่อคนตลอดหลักสูตร (บาท) 10,000 บาท (5,000 x 2) บาท/คน จำนวน (คน) 2 ตำแหน่งและระดับ นายแพทย์ ระดับปฏิบัติการ เชี่ยวชาญ,  พยาบาลวิชาชีพ ระดับปฏิบัติการ เชี่ยวชาญ 
4. ประชุมวิชาการชมรมพัฒนาการและพฤติกรรมเด็กแห่งประเทศไทย ระยะเวลา 3 วันค่าใช้จ่ายต่อคนตลอดหลักสูตร (บาท) 4,500 บาท (4,500 x 1) บาท/คน จำนวน (คน) 1 ตำแหน่งและระดับ ทันตแพทย์ ระดับปฏิบัติการ - เชี่ยวชาญ
5. การประชุมวิชาการนมแม่แห่งชาติ ระยะเวลา 3 วันค่าใช้จ่ายต่อคนตลอดหลักสูตร (บาท) 7,600 บาท (3,800 x 2 ) บาท/คน จำนวน (คน) 2 ตำแหน่งและระดับ นายแพทย์ ระดับปฏิบัติการ - เชี่ยวชาญ, พยาบาลวิชาชีพ ระดับปฏิบัติการ - เชี่ยวชาญ 
6. ประชุมวิชาการนานาชาตินมแม่ในเด็กป่วย ระยะเวลา 3 วันค่าใช้จ่ายต่อคนตลอดหลักสูตร (บาท) 6,000 บาท (3,000 x 2) บาท/คน จำนวน (คน) 2 ตำแหน่งและระดับ นายแพทย์ ระดับปฏิบัติการ - เชี่ยวชาญ, พยาบาลวิชาชีพ ระดับปฏิบัติการ - เชี่ยวชาญ
</t>
    </r>
    <r>
      <rPr>
        <b/>
        <sz val="20"/>
        <color rgb="FF00B050"/>
        <rFont val="TH SarabunPSK"/>
        <family val="2"/>
      </rPr>
      <t>ปี 2565</t>
    </r>
    <r>
      <rPr>
        <b/>
        <sz val="20"/>
        <rFont val="TH SarabunPSK"/>
        <family val="2"/>
      </rPr>
      <t xml:space="preserve">
2.2 ระยะสั้น
</t>
    </r>
    <r>
      <rPr>
        <sz val="20"/>
        <rFont val="TH SarabunPSK"/>
        <family val="2"/>
      </rPr>
      <t xml:space="preserve">1. ประชุมวิชาการสมาคมทันตกรรมเด็กแห่งประเทศไทย ปีละ 1 - 2 ครั้ง ระยะเวลา 3 วัน จำนวน 2 คน (ตำแหน่งทันตแพทย์ ระดับปฏิบัติการ - เชี่ยวชาญ) งบประมาณ 11,600 บาท (5,800 บาท/คน)
2. ประชุมวิชาการชมรมพัฒนาการและพฤติกรรมเด็กแห่งประเทศไทย ระยะเวลา 3 วัน จำนวน 1 คน (ตำแหน่งทันตแพทย์ ระดับปฏิบัติการ - เชี่ยวชาญ) งบประมาณ 4,500 บาท 
3. การประชุมวิชาการประจำปี สาขากุมารเวชศาสตร์/ของราชวิทยาลัยสมาคมต่าง ๆชมรมต่าง ๆคณะแพทยศาสตร มหาวิทยาลัยในกำกับของรัฐ ระยะเวลา 5 วัน จำนวน 24 คน (ตำแหน่งนายแพทย์ ระดับปฏิบัติการ - เชี่ยวชาญ) งบประมาณ 168,000 บาท (7,000 บาท/คน) (ค่าประมาณการ)
4. การประชุมวิชาการประจำปี สาขากุมารเวชศาสตร์/ของราชวิทยาลัยสมาคมต่าง ๆชมรมต่าง ๆคณะแพทยศาสตร มหาวิทยาลัยในกำกับของรัฐ ระยะเวลา 5 วัน จำนวน 24 คน (ตำแหน่งนายแพทย์ ระดับปฏิบัติการ - เชี่ยวชาญ) งบประมาณ 168,000 บาท (7,000 บาท/คน) (ค่าประมาณการ)
5. ประชุม/อบรม เกี่ยวกับโภชนาการเด็ก ระยะเวลา 2 วัน จำนวน 2 คน (ตำแหน่งนักโภชนาการ ระดับปฏิบัติการ - ชำนาญการ โภชนากร ระดับปฏิบัติงาน - ชำนาญงาน) งบประมาณ 5,800 บาท ( 2,900 บาท/คน)
</t>
    </r>
    <r>
      <rPr>
        <b/>
        <sz val="20"/>
        <color rgb="FF00B050"/>
        <rFont val="TH SarabunPSK"/>
        <family val="2"/>
      </rPr>
      <t>ปี 2566</t>
    </r>
    <r>
      <rPr>
        <sz val="20"/>
        <rFont val="TH SarabunPSK"/>
        <family val="2"/>
      </rPr>
      <t xml:space="preserve">
</t>
    </r>
    <r>
      <rPr>
        <b/>
        <sz val="20"/>
        <rFont val="TH SarabunPSK"/>
        <family val="2"/>
      </rPr>
      <t>2.2 ระยะสั้น</t>
    </r>
    <r>
      <rPr>
        <sz val="20"/>
        <rFont val="TH SarabunPSK"/>
        <family val="2"/>
      </rPr>
      <t xml:space="preserve">
1. ประชุมวิชาการสมาคมทันตกรรมเด็กแห่งประเทศไทย ปีละ 1 - 2 ครั้ง ระยะเวลา 3 วัน จำนวน 2 คน (ตำแหน่งทันตแพทย์ ระดับปฏิบัติการ - เชี่ยวชาญ) งบประมาณ 11,600 บาท (5,800 บาท/คน)
2. ประชุมวิชาการชมรมพัฒนาการและพฤติกรรมเด็กแห่งประเทศไทย ระยะเวลา 3 วัน จำนวน 1 คน (ตำแหน่งทันตแพทย์ ระดับปฏิบัติการ - เชี่ยวชาญ) งบประมาณ 4,500 บาท 
3. การประชุมวิชาการประจำปี สาขากุมารเวชศาสตร์/ของราชวิทยาลัยสมาคมต่าง ๆชมรมต่าง ๆคณะแพทยศาสตร มหาวิทยาลัยในกำกับของรัฐ ระยะเวลา 5 วัน จำนวน 24 คน (ตำแหน่งนายแพทย์ ระดับปฏิบัติการ - เชี่ยวชาญ) งบประมาณ 168,000 บาท (7,000 บาท/คน) (ค่าประมาณการ)
4. การประชุมวิชาการประจำปี สาขากุมารเวชศาสตร์/ของราชวิทยาลัยสมาคมต่าง ๆชมรมต่าง ๆคณะแพทยศาสตร มหาวิทยาลัยในกำกับของรัฐ ระยะเวลา 5 วัน จำนวน 24 คน (ตำแหน่งนายแพทย์ ระดับปฏิบัติการ - เชี่ยวชาญ) งบประมาณ 168,000 บาท (7,000 บาท/คน) (ค่าประมาณการ)
5. ประชุม/อบรม เกี่ยวกับโภชนาการเด็ก ระยะเวลา 2 วัน จำนวน 2 คน (ตำแหน่งนักโภชนาการ ระดับปฏิบัติการ - ชำนาญการ โภชนากร ระดับปฏิบัติงาน - ชำนาญงาน) งบประมาณ 5,800 บาท ( 2,900 บาท/คน)
</t>
    </r>
    <r>
      <rPr>
        <b/>
        <sz val="20"/>
        <color rgb="FF00B050"/>
        <rFont val="TH SarabunPSK"/>
        <family val="2"/>
      </rPr>
      <t xml:space="preserve">TN3 :
ปี 2566
</t>
    </r>
    <r>
      <rPr>
        <sz val="20"/>
        <rFont val="TH SarabunPSK"/>
        <family val="2"/>
      </rPr>
      <t xml:space="preserve">1. โครงการฝึกอบรม Internal Observership Clinical Fellow Fellow in Pediatric surgery ณ Boston children hospital ประเทศสหรัฐอเมริกา ระยะเวลา 94 วัน งบประมาณ 756,000 บาท จำนวน 1 คน (พญ.ดวงกมล พุทธคุณรักษา) (เงินงบประมาณสถาบันฯ)
</t>
    </r>
    <r>
      <rPr>
        <b/>
        <sz val="20"/>
        <color rgb="FFFF00FF"/>
        <rFont val="TH SarabunPSK"/>
        <family val="2"/>
      </rPr>
      <t xml:space="preserve">ครุภัณฑ์
2565
</t>
    </r>
    <r>
      <rPr>
        <sz val="20"/>
        <color indexed="8"/>
        <rFont val="TH SarabunPSK"/>
        <family val="2"/>
      </rPr>
      <t xml:space="preserve">1. เครื่องส่องไฟรักษาภาวะเด็กตัวเหลืองในทารกแรกเกิดหลอด LED แบบผ้าห่มชนิดแหล่งกำเนิดแสงเสียงไม่ดังรบกวนทารก จำนวน 2 เครื่อง ราคาต่อหน่วย 240,000 บาท เป็นเงินทั้งสิ้น 480,000 บาท (ซื้อใหม่) หออภิบาลผู้ป่วยหนักทารกแรกเกิด  </t>
    </r>
  </si>
  <si>
    <t>357,900
(TN)
480,000
(ครุภัณฑ์ซื้อใหม่)</t>
  </si>
  <si>
    <t>1,113,900
(TN)</t>
  </si>
  <si>
    <r>
      <t xml:space="preserve">Ortho : Capture the fracture </t>
    </r>
    <r>
      <rPr>
        <sz val="20"/>
        <color rgb="FFFF0000"/>
        <rFont val="TH SarabunPSK"/>
        <family val="2"/>
      </rPr>
      <t xml:space="preserve">(โครงการดูแลและป้องกันกระดูกหักซ้ำในผู้ป่วยโรคกระดูกพรุนโดยสหสาขาวิชาชีพ ปี 2564)
</t>
    </r>
    <r>
      <rPr>
        <b/>
        <sz val="20"/>
        <color rgb="FFFF00FF"/>
        <rFont val="TH SarabunPSK"/>
        <family val="2"/>
      </rPr>
      <t xml:space="preserve">ครุภัณฑ์
ปี 2565
</t>
    </r>
    <r>
      <rPr>
        <sz val="20"/>
        <rFont val="TH SarabunPSK"/>
        <family val="2"/>
      </rPr>
      <t xml:space="preserve">1. ชุดถ่ายเพื่อการผ่าตัดกระดูกสันหลัง แผลเล็กชนิดยึดติดเตียงได้ จำนวน 1 ชุด ราคาต่อหน่วย 1,600,000 บาท เป็นเงินทั้งสิ้น 1,600,000 บาท (ซื้อใหม่) กลุ่มงานออร์โธปิดิกส์ 
2. อุปกรณ์ดึงแขนในท่านอนตะแคงสำหรับการผ่าตัดข้อไหล่ จำนวน 1 ชุด ราคาต่อหน่วย 400,000 บาท เป็นเงินทั้งสิ้น 400,000 บาท (ซื้อใหม่) กลุ่มงานออร์โธปิดิกส์ 
3. ชุดเครื่องตรวจอวัยวะภายในกล้ามเนื้อเส้นเอ็นและข้อต่อ ด้วยคลื่นความถี่สูงชนิดหิ้วถือ 3 หัวตรวจ จำนวน 1 เครื่อง ราคาต่อหน่วย 1,795,000 บาท เป็นเงินทั้งสิ้น 1,795,000 บาท (ซื้อใหม่) กลุ่มงานเวชกรรมฟื้นฟู (ศูนย์เวชศาสตร์ฟื้นฟู) 
4. เครื่องบำบัดด้วยการเคลื่อนไหวเพื่อลดการเกร็งและการสั่นของแขนและขา จำนวน 1 เครื่อง ราคาต่อหน่วย 580,000 บาท เป็นเงินทั้งสิ้น 580,000 บาท (ซื้อใหม่) กลุ่มงานเวชกรรมฟื้นฟู (ศูนย์เวชศาสตร์ฟื้นฟู) 
5. เครื่องให้การรักษาเนื้อเยื่อส่วนลึกชนิดคลื่นเสียงความถี่สูงร่วมกับการกระตุ้นไฟฟ้า จำนวน 2 เครื่อง ราคาต่อหน่วย 220,000 บาท เป็นเงินทั้งสิ้น 440,000 บาท (ซื้อใหม่) กลุ่มงานเวชกรรมฟื้นฟู (ศูนย์เวชศาสตร์ฟื้นฟู) 
6. เครื่องฝึกเพื่อเพิ่มความแข็งแรงกล้ามเนื้อ แบบให้ข้อมูลป้อนกลับ จำนวน 1 เครื่อง ราคาต่อหน่วย 250,000 บาท เป็นเงินทั้งสิ้น 250,000 บาท (ซื้อใหม่) กลุ่มงานเวชกรรมฟื้นฟู (ศูนย์เวชศาสตร์ฟื้นฟู) 
</t>
    </r>
    <r>
      <rPr>
        <b/>
        <sz val="20"/>
        <color rgb="FFFF00FF"/>
        <rFont val="TH SarabunPSK"/>
        <family val="2"/>
      </rPr>
      <t>ปี 2566</t>
    </r>
    <r>
      <rPr>
        <sz val="20"/>
        <rFont val="TH SarabunPSK"/>
        <family val="2"/>
      </rPr>
      <t xml:space="preserve">
1. เครื่องให้การรักษาด้วยคลื่นกระแทกชนิดโฟกัส ระดับความลึกไม่ต่ำกว่า 60 มม. (Focused extracorporeal shockwave therapy) เครื่องอัตโนมัติผู้ใหญ่ จำนวน 1 เครื่อง ราคาต่อหน่วย 2,000,000 บาท เป็นเงินทั้งสิ้น 2,000,000 บาท (เพิ่มเติม)  กลุ่มงานเวชกรรมฟื้นฟู 
2. เครื่องให้การรักษาด้วยเลเซอร์ชนิดกำลังสูงไม่ต่ำกว่า 16 วัตต์ (High power laser therapy) 3 ความยาวคลื่น จำนวน 1 เครื่อง ราคาต่อหน่วย 834,600 บาท เป็นเงินทั้งสิ้น 834,600 บาท (เพิ่มเติม)  กลุ่มงานเวชกรรมฟื้นฟู 
3. เครื่องบำบัดด้วยการเคลื่อนไหวเพื่อลดการเกร็งและการสั่นของแขนและขา จำนวน 1 เครื่อง ราคาต่อหน่วย 580,000 บาท เป็นเงินทั้งสิ้น  580,000 บาท (ซื้อใหม่)  กลุ่มงานเวชกรรมฟื้นฟู 
4. เครื่องผ่าตัดควบคุมการทำงานของส่วนหลังและขาด้วยไฟฟ้า จำนวน 1 เตียง ราคาต่อหน่วย 2,000,000 บาท เป็นเงินทั้งสิ้น 2,000,000 บาท (เพิ่มเติม)  กลุ่มงานศัลยกรรม 
5. ชุดสว่าน เจาะ ตัด คว้านโพรงกระดูก ระบบแบตเตอรี่ จำนวน 1 ชุด ราคาต่อหน่วย 1,700,000 บาท เป็นเงินทั้งสิ้น 1,700,000 บาท (เพิ่มเติม)  กลุ่มงานออโธปิดิกส์ 
6. หัวตรวจเส้นเลือดและอวัยวะส่วนตื้นด้วยความถี่สูงชนิดพกพก จำนวน 1 ชุด ราคาต่อหน่วย 350,000 บาท เป็นเงินทั้งสิ้น 350,000 บาท (ซื้อใหม่)  กลุ่มงานออโธปิดิกส์ 
7. เครื่อง X-ray Fiuoroseope ส่องตรวจภาพชนิดเคลื่อนที่ได้ ชนิดชุดรับภาพ(Image Inyensifier) ขนาด 9 นิ้ว จำนวน 1 เครื่อง ราคาต่อหน่วย 5,000,000 บาท เป็นเงินทั้งสิ้น 5,000,000 บาท (ทดแทน)  กลุ่มงานออโธปิดิกส์ 
8. ชุดอุปกรณ์วีดีทัศน์สำหรับผ่าตัดส่องกล้องภายในข้อความละเอียดสูง จำนวน 1 ชุด ราคาต่อหน่วย 6,000,000 บาท เป็นเงินทั้งสิ้น 6,000,000 บาท (ซื้อใหม่)  กลุ่มงานออโธปิดิกส์ </t>
    </r>
  </si>
  <si>
    <t>5,065,000
(ครุภัณฑ์ซื้อใหม่)</t>
  </si>
  <si>
    <t>6,930,000
(ครุภัณฑ์ซื้อใหม่)
6,534,600
(ครุภัณฑ์เพิ่มเติม)
5,000,000
(ครุภัณฑ์ทดแทน)</t>
  </si>
  <si>
    <t>5,000,000
(ค่าปรับปรุงห้อง)
2,520,000
(ครุภัณฑ์เพิ่มเติม)</t>
  </si>
  <si>
    <t>150,000,000
(ค่าปรับปรุงห้อง)</t>
  </si>
  <si>
    <r>
      <t xml:space="preserve">31. การจัดซื้อครุภัณฑ์ ของโรงพยาบาลเจริญกรุงประชารักษ์
</t>
    </r>
    <r>
      <rPr>
        <b/>
        <sz val="20"/>
        <color rgb="FFFF00FF"/>
        <rFont val="TH SarabunPSK"/>
        <family val="2"/>
      </rPr>
      <t xml:space="preserve">ครุภัณฑ์
ปี 2565
</t>
    </r>
    <r>
      <rPr>
        <sz val="20"/>
        <rFont val="TH SarabunPSK"/>
        <family val="2"/>
      </rPr>
      <t xml:space="preserve">1. ตู้กำจัดไอสารพิษที่มีระบบดูดและกรองอากาศอยู่ภายในเครื่องชนิดท่อระบายอากาศ ขาดความกว้างไม่น้อยกว่า 1,200 มิลลิลิตร แบบมีอ่าง จำนวน 1 ตู้ ราคาต่อหน่วย 290,000 บาท เป็นเงินทั้งสิ้น 290,000 บาท (เพิ่มเติม) กลุ่มงานพยาธิวิทยา
2. กล้องผ่าตัดตาพร้อมอุปกรณ์ช่วยผ่าตัดสายตาเอียง และชุดถ่ายทอดสัญญาภาพ จำนวน 1 ชุด ราคาต่อหน่วย 8,000,000 บาท เป็นเงินทั้งสิ้น 8,000,000 บาท (ทดแทน) กลุ่มงานจักษุวิทยา
</t>
    </r>
    <r>
      <rPr>
        <b/>
        <sz val="20"/>
        <color rgb="FFFF00FF"/>
        <rFont val="TH SarabunPSK"/>
        <family val="2"/>
      </rPr>
      <t>ปี 2566</t>
    </r>
    <r>
      <rPr>
        <sz val="20"/>
        <rFont val="TH SarabunPSK"/>
        <family val="2"/>
      </rPr>
      <t xml:space="preserve">
1. เครื่องช่วยหายใจชนิดควบคุมด้วยปริมาตร และความดัน จำนวน 2 เครื่อง ราคาต่อหน่วย 450,000 บาท เป็นเงินทั้งสิ้น 900,000 บาท (เพิ่มเติม)  กลุ่มงานเวชศาสตร์ฉุกเฉินฯ 
2. เครื่องปั้มหัวใจอัตโนมัติ จำนวน 1 เครื่อง ราคาต่อหน่วย 1,000,000 เป็นเงินทั้งสิ้น 1,000,000 บาท (ซื้อใหม่)  กลุ่มงานเวชศาสตร์ฉุกเฉินฯ 
3. เครื่องกระตุกหัวใจด้วยไฟฟ้าชนิด 2 เฟส และวัดค่าสัญญาณชีพผู้ป่วย พร้อมวัดภาควัดปริมาณก๊าชคาร์บอนไดออกไซด์ในการหายใจออกแบบจอภาพสีพร้อมวัดคุณภาพของการกดหน้าอก จำนวน 1 เครื่อง ราคาต่อหน่วย 480,000 บาท เป็นเงินทั้งสิ้น 480,000 บาท (เพิ่มเติม)  กลุ่มงานเวชศาสตร์ฉุกเฉินฯ
4. เครื่องตัดชิ้นเนื้อในบล็อกพาราฟินชนิดกึ่งอัตโนมัติ(Semi automate microtome) จำนวน 2 เครื่อง ราคาต่อหน่วย 550,000 บาท เป็นเงินทั้งสิ้น 1,100,000 บาท (เพิ่มเติม)  กลุมงานพยาธิ
5. เครื่องอบผ้าอัตโนมัติ ขนาด 200 ปอนด์ จำนวน 1 เครื่อง ราคาต่อหน่วย 430,000 บาท เป็นเงินทั้งสิ้น 430,000 บาท (ทดแทน)  ฝ่ายบริหารงานทั่วไป
6. กล้องส่องคอสำหรับช่วยใส่ท่อ ช่วยหายใจชนิดมีจอภาพแบบพกพา จำนวน 1 ตัว ราคาต่อหน่วย 350,000 บาท เป็นเงินทั้งสิ้น 350,000 บาท (ซื้อใหม่)  กลุ่มงานเวชศาสตร์ฉุกเฉิน
7. เครื่องกระตุกหัวใจชนิดอัตโนมัติ จำนวน 1 เครื่อง ราคาต่อหน่วย 100,000 บาท เป็นเงินทั้งสิ้น 100,000 บาท (เพิ่มเติม)  กลุ่มงานบริการการแพทย์ฉุกเฉินและรับส่งต่อ
8. เครื่องฝึกเพื่อชะลอการฝ่อลีบและกระตุ้นเรียนรู้การทำงานของกล้ามเนื้อแบบให้ข้อมูลป้อนกลับ จำนวน 1 เครื่อง ราคาต่อหน่วย 250,000 บาท เป็นเงินทั้งสิ้น 250,000 บาท (ซื้อใหม่)  กลุ่มงานเวชกรรมฟื้นฟู
9. เครื่องผนึกสายถุงเลือด จำนวน 1 เครื่อง ราคาต่อหน่วย 99,000 บาท เป็นเงินทั้งสิ้น 99,000 บาท (เพิ่มเติม)  กลุ่มงานธนาคารเลือด
10. ชุดเครื่องกรอและตัดกระดูกใบหน้า Maxillo จำนวน 1 ชุด ราคาต่อหน่วย 2,000,000 บาท เป็นเงินทั้งสิ้น 2,000,000 บาท (ทดแทน)  กลุ่มงานศัลยกรรม
11. หุ่นฝึกปฏิบัติการช่วยฟื้นคืนชีพขั้นพื้นฐาน (BLS) แบบครึ่งตัว จำนวน 2 ชุด ราคาต่อหน่วย 240,000 บาท เป็นเงินทั้งสิ้น 480,000 บาท (ซื้อใหม่)  กลุ่มงานอายุรกรรม 
12. หุ่นฝึกปฏิบัติการช่วยฟื้นคืนชีพขั้นสูงผู้ใหญ่แบบเต็มตัว จำนวน 2 ชุด ราคาต่อหน่วย 950,000 บาท เป็นเงินทั้งสิ้น 1,900,000 บาท (ซื้อใหม่)  กลุ่มงานอายุรกรรม 
13. เครื่องฝึกสอนการกระตุ้นหัวใจอัตโนมัติ (AED trainer) จำนวน 2 ชุด ราคาต่อหน่วย 45,000 บาท เป็นเงินทั้งสิ้น 90,000 บาท (ซื้อใหม่)  กลุ่มงานอายุรกรรม 
14. หุ่นฝึกใส่ท่อช่วยหายใจผู้ใหญ่ จำนวน 2 ชุด ราคาต่อหน่วย 200,000 บาทเป็นเงินทั้งสิ้น 400,000 บาท (ซื้อใหม่)  กลุ่มงานอายุรกรรม</t>
    </r>
  </si>
  <si>
    <t>โครงการนอกเหนือจากแผน 4 ปี (เพิ่มเติม)
 - จัดซื้อครุภัณฑ์</t>
  </si>
  <si>
    <t>290,000
(ครุภัณฑ์เพิ่มเติม)
8,000,000
(ครุภัณ์ทดแทน)</t>
  </si>
  <si>
    <t>4,470,000
(ครุภัณฑ์ซื้อใหม่)
2,679,000
(ครุภัณฑ์เพิ่มเติม)
2,430,000
(ครุภัณฑ์ทดแทน)</t>
  </si>
  <si>
    <t>32. โครงการอิมมูโนฮิสโตเคมี และอินไซตูไฮบริดไดเซชั่น (พยาธิ)</t>
  </si>
  <si>
    <r>
      <t xml:space="preserve">27. โครงการปรับปรุงห้องผ่าตัด เป็นห้องผ่าตัดสำหรับรองรับโรคอุบัติใหม่ 
</t>
    </r>
    <r>
      <rPr>
        <b/>
        <sz val="20"/>
        <color rgb="FFFF00FF"/>
        <rFont val="TH SarabunPSK"/>
        <family val="2"/>
      </rPr>
      <t xml:space="preserve">ครุภัณฑ์
ปี 2565
</t>
    </r>
    <r>
      <rPr>
        <sz val="20"/>
        <color theme="1"/>
        <rFont val="TH SarabunPSK"/>
        <family val="2"/>
      </rPr>
      <t xml:space="preserve">1. ชุดเครื่องมือผ่าตัดด้วยเครื่องสลายเนื้อเยื่อด้วยคลื่นเสียงความถี่สูงพร้อมระบบดูดกลับ (เครื่องตัดเลาะเนื้อตับ) จำนวน 1 เครื่อง ราคาต่อหน่วย 4,300,000 บาท เป็นเงินทั้งสิ้น 4,300,000 บาท (ซื้อใหม่) กลุ่มงานศัลยกรรม
</t>
    </r>
    <r>
      <rPr>
        <b/>
        <sz val="20"/>
        <color rgb="FFFF00FF"/>
        <rFont val="TH SarabunPSK"/>
        <family val="2"/>
      </rPr>
      <t>ปี 2566</t>
    </r>
    <r>
      <rPr>
        <sz val="20"/>
        <color theme="1"/>
        <rFont val="TH SarabunPSK"/>
        <family val="2"/>
      </rPr>
      <t xml:space="preserve">
1. โคมไฟผ่าตัดและหัตถการ จำนวน 1 ชุด ราคาต่อหน่วย 2,000,000 บาท เป็นเงินทั้งสิ้น 2,000,000 บาท (ซื้อใหม่)  กลุ่มงานศัลยกรรม
2. ชุดไฟส่องสวมศีรษะใช้ในขณะผ่าตัด 300 วัตต์ จำนวน 1 ชุด ราคาต่อหน่วย 520,000 บาท เป็นเงินทั้งสิ้น 520,000 บาท (เพิ่มเติม)  กลุ่มงานศัลยกรรม</t>
    </r>
  </si>
  <si>
    <t xml:space="preserve">4,300,000
(ครุภัณฑ์ซื้อใหม่)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</si>
</sst>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87" formatCode="_-* #,##0_-;\-* #,##0_-;_-* &quot;-&quot;??_-;_-@_-"/>
    <numFmt numFmtId="188" formatCode="#,##0;[Red]#,##0"/>
  </numFmts>
  <fonts count="33" x14ac:knownFonts="1">
    <font>
      <sz val="11"/>
      <color theme="1"/>
      <name val="Tahoma"/>
      <family val="2"/>
      <charset val="222"/>
      <scheme val="minor"/>
    </font>
    <font>
      <sz val="11"/>
      <color theme="1"/>
      <name val="Tahoma"/>
      <family val="2"/>
      <charset val="222"/>
      <scheme val="minor"/>
    </font>
    <font>
      <b/>
      <sz val="11"/>
      <color theme="0"/>
      <name val="Tahoma"/>
      <family val="2"/>
      <charset val="222"/>
      <scheme val="minor"/>
    </font>
    <font>
      <b/>
      <sz val="20"/>
      <color theme="1"/>
      <name val="TH SarabunPSK"/>
      <family val="2"/>
    </font>
    <font>
      <sz val="16"/>
      <color theme="1"/>
      <name val="TH SarabunPSK"/>
      <family val="2"/>
    </font>
    <font>
      <sz val="20"/>
      <color theme="1"/>
      <name val="TH SarabunPSK"/>
      <family val="2"/>
    </font>
    <font>
      <sz val="17"/>
      <name val="TH SarabunPSK"/>
      <family val="2"/>
    </font>
    <font>
      <sz val="20"/>
      <name val="TH SarabunPSK"/>
      <family val="2"/>
    </font>
    <font>
      <sz val="20"/>
      <color rgb="FFFF0000"/>
      <name val="TH SarabunPSK"/>
      <family val="2"/>
    </font>
    <font>
      <b/>
      <sz val="20"/>
      <color rgb="FF00B050"/>
      <name val="TH SarabunPSK"/>
      <family val="2"/>
    </font>
    <font>
      <b/>
      <sz val="20"/>
      <color theme="9" tint="-0.499984740745262"/>
      <name val="TH SarabunPSK"/>
      <family val="2"/>
    </font>
    <font>
      <u/>
      <sz val="20"/>
      <color theme="1"/>
      <name val="TH SarabunPSK"/>
      <family val="2"/>
    </font>
    <font>
      <b/>
      <sz val="20"/>
      <name val="TH SarabunPSK"/>
      <family val="2"/>
    </font>
    <font>
      <u/>
      <sz val="20"/>
      <name val="TH SarabunPSK"/>
      <family val="2"/>
    </font>
    <font>
      <b/>
      <sz val="20"/>
      <color rgb="FFFF0000"/>
      <name val="TH SarabunPSK"/>
      <family val="2"/>
    </font>
    <font>
      <sz val="20"/>
      <color rgb="FF00B050"/>
      <name val="TH SarabunPSK"/>
      <family val="2"/>
    </font>
    <font>
      <b/>
      <sz val="20"/>
      <color rgb="FFFF00FF"/>
      <name val="TH SarabunPSK"/>
      <family val="2"/>
    </font>
    <font>
      <sz val="20"/>
      <color rgb="FFFF00FF"/>
      <name val="TH SarabunPSK"/>
      <family val="2"/>
    </font>
    <font>
      <b/>
      <u/>
      <sz val="20"/>
      <name val="TH SarabunPSK"/>
      <family val="2"/>
    </font>
    <font>
      <u/>
      <sz val="20"/>
      <color rgb="FFFF0000"/>
      <name val="TH SarabunPSK"/>
      <family val="2"/>
    </font>
    <font>
      <sz val="18"/>
      <color theme="1"/>
      <name val="TH SarabunPSK"/>
      <family val="2"/>
    </font>
    <font>
      <b/>
      <sz val="18"/>
      <color rgb="FF00B050"/>
      <name val="TH SarabunPSK"/>
      <family val="2"/>
    </font>
    <font>
      <sz val="18"/>
      <color rgb="FF00B050"/>
      <name val="TH SarabunPSK"/>
      <family val="2"/>
    </font>
    <font>
      <b/>
      <sz val="18"/>
      <color theme="1"/>
      <name val="TH SarabunPSK"/>
      <family val="2"/>
    </font>
    <font>
      <sz val="16"/>
      <color rgb="FF000000"/>
      <name val="TH SarabunPSK"/>
      <family val="2"/>
    </font>
    <font>
      <b/>
      <sz val="16"/>
      <color theme="1"/>
      <name val="TH SarabunPSK"/>
      <family val="2"/>
    </font>
    <font>
      <u/>
      <sz val="18"/>
      <color theme="1"/>
      <name val="TH SarabunPSK"/>
      <family val="2"/>
    </font>
    <font>
      <sz val="20"/>
      <color indexed="8"/>
      <name val="TH SarabunPSK"/>
      <family val="2"/>
    </font>
    <font>
      <b/>
      <sz val="20"/>
      <color indexed="8"/>
      <name val="TH SarabunPSK"/>
      <family val="2"/>
    </font>
    <font>
      <b/>
      <sz val="20"/>
      <color rgb="FF7030A0"/>
      <name val="TH SarabunPSK"/>
      <family val="2"/>
    </font>
    <font>
      <sz val="20"/>
      <color rgb="FFC00000"/>
      <name val="TH SarabunPSK"/>
      <family val="2"/>
    </font>
    <font>
      <b/>
      <sz val="20"/>
      <color rgb="FFC00000"/>
      <name val="TH SarabunPSK"/>
      <family val="2"/>
    </font>
    <font>
      <b/>
      <u/>
      <sz val="20"/>
      <color theme="1"/>
      <name val="TH SarabunPSK"/>
      <family val="2"/>
    </font>
  </fonts>
  <fills count="21">
    <fill>
      <patternFill patternType="none"/>
    </fill>
    <fill>
      <patternFill patternType="gray125"/>
    </fill>
    <fill>
      <patternFill patternType="solid">
        <fgColor rgb="FFA5A5A5"/>
      </patternFill>
    </fill>
    <fill>
      <patternFill patternType="solid">
        <fgColor theme="2"/>
        <bgColor indexed="64"/>
      </patternFill>
    </fill>
    <fill>
      <patternFill patternType="solid">
        <fgColor rgb="FFFF9999"/>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CCCC"/>
        <bgColor indexed="64"/>
      </patternFill>
    </fill>
    <fill>
      <patternFill patternType="solid">
        <fgColor rgb="FFE1FFE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EBEB"/>
        <bgColor indexed="64"/>
      </patternFill>
    </fill>
    <fill>
      <patternFill patternType="solid">
        <fgColor rgb="FFEFF9FF"/>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EBEB"/>
        <bgColor indexed="13"/>
      </patternFill>
    </fill>
    <fill>
      <patternFill patternType="solid">
        <fgColor theme="0"/>
        <bgColor indexed="64"/>
      </patternFill>
    </fill>
    <fill>
      <patternFill patternType="solid">
        <fgColor theme="0" tint="-0.34998626667073579"/>
        <bgColor indexed="13"/>
      </patternFill>
    </fill>
    <fill>
      <patternFill patternType="solid">
        <fgColor rgb="FFFFFF00"/>
        <bgColor indexed="13"/>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166">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3" fillId="3" borderId="3" xfId="0" applyFont="1" applyFill="1" applyBorder="1" applyAlignment="1">
      <alignment horizontal="center" vertical="top"/>
    </xf>
    <xf numFmtId="0" fontId="3" fillId="7" borderId="3" xfId="0" applyFont="1" applyFill="1" applyBorder="1" applyAlignment="1">
      <alignment horizontal="center" vertical="top" wrapText="1"/>
    </xf>
    <xf numFmtId="187" fontId="3" fillId="7" borderId="3" xfId="0" applyNumberFormat="1" applyFont="1" applyFill="1" applyBorder="1" applyAlignment="1">
      <alignment horizontal="center" vertical="top" wrapText="1"/>
    </xf>
    <xf numFmtId="0" fontId="3" fillId="5" borderId="3" xfId="0" applyFont="1" applyFill="1" applyBorder="1" applyAlignment="1">
      <alignment horizontal="center" vertical="top" wrapText="1"/>
    </xf>
    <xf numFmtId="0" fontId="3" fillId="8" borderId="3" xfId="0" applyFont="1" applyFill="1" applyBorder="1" applyAlignment="1">
      <alignment horizontal="center" vertical="top" wrapText="1"/>
    </xf>
    <xf numFmtId="187" fontId="3" fillId="8" borderId="3" xfId="1" applyNumberFormat="1" applyFont="1" applyFill="1" applyBorder="1" applyAlignment="1">
      <alignment horizontal="center" vertical="top" wrapText="1"/>
    </xf>
    <xf numFmtId="0" fontId="5" fillId="8" borderId="3" xfId="0" applyFont="1" applyFill="1" applyBorder="1" applyAlignment="1">
      <alignment horizontal="center" vertical="top" wrapText="1"/>
    </xf>
    <xf numFmtId="0" fontId="3" fillId="9" borderId="3" xfId="0" applyFont="1" applyFill="1" applyBorder="1" applyAlignment="1">
      <alignment horizontal="center" vertical="center" wrapText="1"/>
    </xf>
    <xf numFmtId="187" fontId="3" fillId="9" borderId="3" xfId="1" applyNumberFormat="1" applyFont="1" applyFill="1" applyBorder="1" applyAlignment="1">
      <alignment horizontal="center" vertical="center" wrapText="1"/>
    </xf>
    <xf numFmtId="0" fontId="3" fillId="9" borderId="3" xfId="0" applyFont="1" applyFill="1" applyBorder="1" applyAlignment="1">
      <alignment horizontal="center" vertical="top" wrapText="1"/>
    </xf>
    <xf numFmtId="0" fontId="5" fillId="9" borderId="3" xfId="0" applyFont="1" applyFill="1" applyBorder="1" applyAlignment="1">
      <alignment horizontal="center" vertical="top" wrapText="1"/>
    </xf>
    <xf numFmtId="0" fontId="5" fillId="0" borderId="4" xfId="0" applyFont="1" applyBorder="1" applyAlignment="1">
      <alignment horizontal="left" vertical="top" wrapText="1"/>
    </xf>
    <xf numFmtId="0" fontId="3" fillId="10" borderId="3" xfId="0" applyFont="1" applyFill="1" applyBorder="1" applyAlignment="1">
      <alignment horizontal="left" vertical="top" wrapText="1"/>
    </xf>
    <xf numFmtId="0" fontId="5" fillId="10" borderId="3" xfId="0" applyFont="1" applyFill="1" applyBorder="1" applyAlignment="1">
      <alignment horizontal="center" vertical="top" wrapText="1"/>
    </xf>
    <xf numFmtId="187" fontId="5" fillId="10" borderId="3" xfId="1" applyNumberFormat="1" applyFont="1" applyFill="1" applyBorder="1" applyAlignment="1">
      <alignment horizontal="center" vertical="top" wrapText="1"/>
    </xf>
    <xf numFmtId="0" fontId="3" fillId="10" borderId="3" xfId="0" applyFont="1" applyFill="1" applyBorder="1" applyAlignment="1">
      <alignment horizontal="center" vertical="top" wrapText="1"/>
    </xf>
    <xf numFmtId="0" fontId="6" fillId="10" borderId="5" xfId="0" applyFont="1" applyFill="1" applyBorder="1" applyAlignment="1">
      <alignment horizontal="left" vertical="top" wrapText="1"/>
    </xf>
    <xf numFmtId="0" fontId="7" fillId="10" borderId="3" xfId="2" applyFont="1" applyFill="1" applyBorder="1" applyAlignment="1">
      <alignment horizontal="left" vertical="top" wrapText="1"/>
    </xf>
    <xf numFmtId="0" fontId="5" fillId="10" borderId="7" xfId="0" applyFont="1" applyFill="1" applyBorder="1" applyAlignment="1">
      <alignment horizontal="left" vertical="top" wrapText="1"/>
    </xf>
    <xf numFmtId="0" fontId="8" fillId="10" borderId="3" xfId="0" applyFont="1" applyFill="1" applyBorder="1" applyAlignment="1">
      <alignment horizontal="left" vertical="top" wrapText="1"/>
    </xf>
    <xf numFmtId="0" fontId="5" fillId="10" borderId="3" xfId="0" applyFont="1" applyFill="1" applyBorder="1" applyAlignment="1">
      <alignment horizontal="left" vertical="top" wrapText="1"/>
    </xf>
    <xf numFmtId="0" fontId="3" fillId="10" borderId="3" xfId="0" applyFont="1" applyFill="1" applyBorder="1" applyAlignment="1">
      <alignment horizontal="left" vertical="top"/>
    </xf>
    <xf numFmtId="0" fontId="3" fillId="11" borderId="3" xfId="0" applyFont="1" applyFill="1" applyBorder="1" applyAlignment="1">
      <alignment horizontal="left" vertical="top" wrapText="1"/>
    </xf>
    <xf numFmtId="0" fontId="5" fillId="11" borderId="3" xfId="0" applyFont="1" applyFill="1" applyBorder="1" applyAlignment="1">
      <alignment vertical="top" wrapText="1"/>
    </xf>
    <xf numFmtId="0" fontId="5" fillId="11" borderId="3" xfId="0" applyFont="1" applyFill="1" applyBorder="1" applyAlignment="1">
      <alignment horizontal="center" vertical="top" wrapText="1"/>
    </xf>
    <xf numFmtId="187" fontId="3" fillId="11" borderId="3" xfId="1" applyNumberFormat="1" applyFont="1" applyFill="1" applyBorder="1" applyAlignment="1">
      <alignment horizontal="center" vertical="top" wrapText="1"/>
    </xf>
    <xf numFmtId="0" fontId="3" fillId="11" borderId="3" xfId="0" applyFont="1" applyFill="1" applyBorder="1" applyAlignment="1">
      <alignment horizontal="center" vertical="top" wrapText="1"/>
    </xf>
    <xf numFmtId="0" fontId="6" fillId="11" borderId="5" xfId="0" applyFont="1" applyFill="1" applyBorder="1" applyAlignment="1">
      <alignment horizontal="left" vertical="top" wrapText="1"/>
    </xf>
    <xf numFmtId="0" fontId="7" fillId="11" borderId="3" xfId="2" applyFont="1" applyFill="1" applyBorder="1" applyAlignment="1">
      <alignment horizontal="left" vertical="top" wrapText="1"/>
    </xf>
    <xf numFmtId="0" fontId="5" fillId="11" borderId="7" xfId="0" applyFont="1" applyFill="1" applyBorder="1" applyAlignment="1">
      <alignment horizontal="left" vertical="top" wrapText="1"/>
    </xf>
    <xf numFmtId="0" fontId="8" fillId="11" borderId="3" xfId="0" applyFont="1" applyFill="1" applyBorder="1" applyAlignment="1">
      <alignment horizontal="left" vertical="top" wrapText="1"/>
    </xf>
    <xf numFmtId="0" fontId="5" fillId="11" borderId="3" xfId="0" applyFont="1" applyFill="1" applyBorder="1" applyAlignment="1">
      <alignment horizontal="left" vertical="top" wrapText="1"/>
    </xf>
    <xf numFmtId="0" fontId="3" fillId="11" borderId="3" xfId="0" applyFont="1" applyFill="1" applyBorder="1" applyAlignment="1">
      <alignment horizontal="left" vertical="top"/>
    </xf>
    <xf numFmtId="0" fontId="3" fillId="0" borderId="3" xfId="0" applyFont="1" applyBorder="1" applyAlignment="1">
      <alignment horizontal="left" vertical="top" wrapText="1"/>
    </xf>
    <xf numFmtId="0" fontId="5" fillId="12" borderId="3" xfId="0" applyFont="1" applyFill="1" applyBorder="1" applyAlignment="1">
      <alignment vertical="top" wrapText="1"/>
    </xf>
    <xf numFmtId="0" fontId="5" fillId="12" borderId="3" xfId="0" applyFont="1" applyFill="1" applyBorder="1" applyAlignment="1">
      <alignment horizontal="center" vertical="top" wrapText="1"/>
    </xf>
    <xf numFmtId="187" fontId="5" fillId="13" borderId="3" xfId="1" applyNumberFormat="1" applyFont="1" applyFill="1" applyBorder="1" applyAlignment="1">
      <alignment horizontal="center" vertical="top" wrapText="1"/>
    </xf>
    <xf numFmtId="0" fontId="7" fillId="14" borderId="3" xfId="2" applyFont="1" applyFill="1" applyBorder="1" applyAlignment="1">
      <alignment horizontal="left" vertical="top" wrapText="1"/>
    </xf>
    <xf numFmtId="0" fontId="5" fillId="14" borderId="7" xfId="0" applyFont="1" applyFill="1" applyBorder="1" applyAlignment="1">
      <alignment horizontal="left" vertical="top" wrapText="1"/>
    </xf>
    <xf numFmtId="0" fontId="5" fillId="0" borderId="3" xfId="0" applyFont="1" applyBorder="1" applyAlignment="1">
      <alignment horizontal="left" vertical="top" wrapText="1"/>
    </xf>
    <xf numFmtId="0" fontId="3" fillId="0" borderId="3" xfId="0" applyFont="1" applyBorder="1" applyAlignment="1">
      <alignment horizontal="left" vertical="top"/>
    </xf>
    <xf numFmtId="187" fontId="3" fillId="11" borderId="3" xfId="1" applyNumberFormat="1" applyFont="1" applyFill="1" applyBorder="1" applyAlignment="1">
      <alignment vertical="top" wrapText="1"/>
    </xf>
    <xf numFmtId="0" fontId="5" fillId="11" borderId="8" xfId="0" applyFont="1" applyFill="1" applyBorder="1" applyAlignment="1">
      <alignment horizontal="center" vertical="top" wrapText="1"/>
    </xf>
    <xf numFmtId="0" fontId="14" fillId="11" borderId="3" xfId="0" applyFont="1" applyFill="1" applyBorder="1" applyAlignment="1">
      <alignment horizontal="left" vertical="top" wrapText="1"/>
    </xf>
    <xf numFmtId="0" fontId="3" fillId="0" borderId="3" xfId="0" applyFont="1" applyBorder="1" applyAlignment="1">
      <alignment horizontal="center" vertical="top" wrapText="1"/>
    </xf>
    <xf numFmtId="0" fontId="14" fillId="0" borderId="3" xfId="0" applyFont="1" applyBorder="1" applyAlignment="1">
      <alignment horizontal="left" vertical="top" wrapText="1"/>
    </xf>
    <xf numFmtId="0" fontId="3" fillId="6" borderId="3" xfId="0" applyFont="1" applyFill="1" applyBorder="1" applyAlignment="1">
      <alignment vertical="top" wrapText="1"/>
    </xf>
    <xf numFmtId="0" fontId="16" fillId="0" borderId="3" xfId="0" applyFont="1" applyBorder="1" applyAlignment="1">
      <alignment horizontal="left" vertical="top" wrapText="1"/>
    </xf>
    <xf numFmtId="187" fontId="5" fillId="11" borderId="3" xfId="1" applyNumberFormat="1" applyFont="1" applyFill="1" applyBorder="1" applyAlignment="1">
      <alignment horizontal="center" vertical="top" wrapText="1"/>
    </xf>
    <xf numFmtId="0" fontId="7" fillId="0" borderId="3" xfId="0" applyFont="1" applyBorder="1" applyAlignment="1">
      <alignment horizontal="left" vertical="top" wrapText="1"/>
    </xf>
    <xf numFmtId="0" fontId="3" fillId="14" borderId="3" xfId="0" applyFont="1" applyFill="1" applyBorder="1" applyAlignment="1">
      <alignment horizontal="center" vertical="top" wrapText="1"/>
    </xf>
    <xf numFmtId="0" fontId="5" fillId="14" borderId="3" xfId="0" applyFont="1" applyFill="1" applyBorder="1" applyAlignment="1">
      <alignment horizontal="center" vertical="top" wrapText="1"/>
    </xf>
    <xf numFmtId="0" fontId="5" fillId="14" borderId="3" xfId="0" applyFont="1" applyFill="1" applyBorder="1" applyAlignment="1">
      <alignment horizontal="left" vertical="top" wrapText="1"/>
    </xf>
    <xf numFmtId="0" fontId="12" fillId="10" borderId="3" xfId="0" applyFont="1" applyFill="1" applyBorder="1" applyAlignment="1">
      <alignment horizontal="left" vertical="top" wrapText="1"/>
    </xf>
    <xf numFmtId="0" fontId="5" fillId="10" borderId="3" xfId="0" applyFont="1" applyFill="1" applyBorder="1" applyAlignment="1">
      <alignment vertical="top" wrapText="1"/>
    </xf>
    <xf numFmtId="0" fontId="12" fillId="10" borderId="3" xfId="2" applyFont="1" applyFill="1" applyBorder="1" applyAlignment="1">
      <alignment horizontal="left" vertical="top" wrapText="1"/>
    </xf>
    <xf numFmtId="0" fontId="5" fillId="9" borderId="3" xfId="0" applyFont="1" applyFill="1" applyBorder="1" applyAlignment="1">
      <alignment vertical="top" wrapText="1"/>
    </xf>
    <xf numFmtId="0" fontId="5" fillId="11" borderId="3" xfId="0" applyFont="1" applyFill="1" applyBorder="1" applyAlignment="1">
      <alignment horizontal="center" vertical="top"/>
    </xf>
    <xf numFmtId="187" fontId="5" fillId="11" borderId="3" xfId="1" applyNumberFormat="1" applyFont="1" applyFill="1" applyBorder="1" applyAlignment="1">
      <alignment horizontal="center" vertical="top"/>
    </xf>
    <xf numFmtId="0" fontId="9" fillId="11" borderId="3" xfId="0" applyFont="1" applyFill="1" applyBorder="1" applyAlignment="1">
      <alignment vertical="top" wrapText="1"/>
    </xf>
    <xf numFmtId="0" fontId="5" fillId="0" borderId="3" xfId="0" applyFont="1" applyBorder="1" applyAlignment="1">
      <alignment vertical="top" wrapText="1"/>
    </xf>
    <xf numFmtId="0" fontId="5" fillId="12" borderId="3" xfId="0" applyFont="1" applyFill="1" applyBorder="1" applyAlignment="1">
      <alignment horizontal="center" vertical="top"/>
    </xf>
    <xf numFmtId="187" fontId="5" fillId="13" borderId="3" xfId="1" applyNumberFormat="1" applyFont="1" applyFill="1" applyBorder="1" applyAlignment="1">
      <alignment horizontal="center" vertical="top"/>
    </xf>
    <xf numFmtId="0" fontId="9" fillId="0" borderId="3" xfId="0" applyFont="1" applyBorder="1" applyAlignment="1">
      <alignment vertical="top" wrapText="1"/>
    </xf>
    <xf numFmtId="187" fontId="17" fillId="13" borderId="3" xfId="1" applyNumberFormat="1" applyFont="1" applyFill="1" applyBorder="1" applyAlignment="1">
      <alignment horizontal="center" vertical="top" wrapText="1"/>
    </xf>
    <xf numFmtId="0" fontId="8" fillId="0" borderId="3" xfId="0" applyFont="1" applyBorder="1" applyAlignment="1">
      <alignment horizontal="left" vertical="top" wrapText="1"/>
    </xf>
    <xf numFmtId="0" fontId="9" fillId="0" borderId="3" xfId="0" applyFont="1" applyBorder="1" applyAlignment="1">
      <alignment horizontal="left" vertical="top" wrapText="1"/>
    </xf>
    <xf numFmtId="187" fontId="5" fillId="10" borderId="3" xfId="1" applyNumberFormat="1" applyFont="1" applyFill="1" applyBorder="1" applyAlignment="1">
      <alignment horizontal="center" vertical="top"/>
    </xf>
    <xf numFmtId="0" fontId="12" fillId="6" borderId="3" xfId="0" applyFont="1" applyFill="1" applyBorder="1" applyAlignment="1">
      <alignment horizontal="left" vertical="top" wrapText="1"/>
    </xf>
    <xf numFmtId="0" fontId="20" fillId="0" borderId="3" xfId="0" applyFont="1" applyBorder="1" applyAlignment="1">
      <alignment vertical="top" wrapText="1"/>
    </xf>
    <xf numFmtId="0" fontId="3" fillId="7" borderId="4" xfId="0" applyFont="1" applyFill="1" applyBorder="1" applyAlignment="1">
      <alignment horizontal="left" vertical="top" wrapText="1"/>
    </xf>
    <xf numFmtId="0" fontId="5" fillId="12" borderId="5" xfId="0" applyFont="1" applyFill="1" applyBorder="1" applyAlignment="1">
      <alignment horizontal="center" vertical="top"/>
    </xf>
    <xf numFmtId="187" fontId="3" fillId="7" borderId="3" xfId="1" applyNumberFormat="1" applyFont="1" applyFill="1" applyBorder="1" applyAlignment="1">
      <alignment horizontal="center" vertical="top"/>
    </xf>
    <xf numFmtId="0" fontId="3" fillId="7" borderId="7" xfId="0" applyFont="1" applyFill="1" applyBorder="1" applyAlignment="1">
      <alignment horizontal="center" vertical="top" wrapText="1"/>
    </xf>
    <xf numFmtId="0" fontId="5" fillId="7" borderId="3" xfId="0" applyFont="1" applyFill="1" applyBorder="1" applyAlignment="1">
      <alignment horizontal="center" vertical="top" wrapText="1"/>
    </xf>
    <xf numFmtId="0" fontId="24" fillId="15" borderId="3" xfId="0" applyFont="1" applyFill="1" applyBorder="1" applyAlignment="1">
      <alignment horizontal="left" vertical="center" wrapText="1" readingOrder="1"/>
    </xf>
    <xf numFmtId="0" fontId="5" fillId="12" borderId="7" xfId="0" applyFont="1" applyFill="1" applyBorder="1" applyAlignment="1">
      <alignment horizontal="center" vertical="top" wrapText="1"/>
    </xf>
    <xf numFmtId="187" fontId="5" fillId="16" borderId="8" xfId="1" applyNumberFormat="1" applyFont="1" applyFill="1" applyBorder="1" applyAlignment="1">
      <alignment horizontal="center" vertical="top"/>
    </xf>
    <xf numFmtId="187" fontId="5" fillId="16" borderId="8" xfId="1" applyNumberFormat="1" applyFont="1" applyFill="1" applyBorder="1" applyAlignment="1">
      <alignment horizontal="center" vertical="top" wrapText="1"/>
    </xf>
    <xf numFmtId="187" fontId="5" fillId="16" borderId="3" xfId="1" applyNumberFormat="1" applyFont="1" applyFill="1" applyBorder="1" applyAlignment="1">
      <alignment horizontal="center" vertical="top"/>
    </xf>
    <xf numFmtId="187" fontId="5" fillId="16" borderId="3" xfId="1" applyNumberFormat="1" applyFont="1" applyFill="1" applyBorder="1" applyAlignment="1">
      <alignment horizontal="center" vertical="top" wrapText="1"/>
    </xf>
    <xf numFmtId="0" fontId="3" fillId="11" borderId="8" xfId="0" applyFont="1" applyFill="1" applyBorder="1" applyAlignment="1">
      <alignment horizontal="left" vertical="top" wrapText="1"/>
    </xf>
    <xf numFmtId="0" fontId="3" fillId="14" borderId="3" xfId="0" applyFont="1" applyFill="1" applyBorder="1" applyAlignment="1">
      <alignment horizontal="left" vertical="top" wrapText="1"/>
    </xf>
    <xf numFmtId="0" fontId="12" fillId="0" borderId="3" xfId="0" applyFont="1" applyBorder="1" applyAlignment="1">
      <alignment horizontal="left" vertical="top" wrapText="1"/>
    </xf>
    <xf numFmtId="0" fontId="25" fillId="0" borderId="3" xfId="0" applyFont="1" applyBorder="1" applyAlignment="1">
      <alignment horizontal="left" vertical="top"/>
    </xf>
    <xf numFmtId="187" fontId="7" fillId="13" borderId="3" xfId="1" applyNumberFormat="1" applyFont="1" applyFill="1" applyBorder="1" applyAlignment="1">
      <alignment horizontal="center" vertical="top" wrapText="1"/>
    </xf>
    <xf numFmtId="0" fontId="23" fillId="14" borderId="3" xfId="0" applyFont="1" applyFill="1" applyBorder="1" applyAlignment="1">
      <alignment horizontal="left" vertical="top" wrapText="1"/>
    </xf>
    <xf numFmtId="0" fontId="7" fillId="14" borderId="3" xfId="0" applyFont="1" applyFill="1" applyBorder="1" applyAlignment="1">
      <alignment horizontal="left" vertical="top" wrapText="1"/>
    </xf>
    <xf numFmtId="0" fontId="20" fillId="14" borderId="3" xfId="0" applyFont="1" applyFill="1" applyBorder="1" applyAlignment="1">
      <alignment horizontal="left" vertical="top" wrapText="1"/>
    </xf>
    <xf numFmtId="0" fontId="17" fillId="0" borderId="3" xfId="0" applyFont="1" applyBorder="1" applyAlignment="1">
      <alignment horizontal="left" vertical="top" wrapText="1"/>
    </xf>
    <xf numFmtId="0" fontId="7" fillId="11" borderId="3" xfId="0" applyFont="1" applyFill="1" applyBorder="1" applyAlignment="1">
      <alignment horizontal="left" vertical="top" wrapText="1"/>
    </xf>
    <xf numFmtId="0" fontId="20" fillId="11" borderId="3" xfId="0" applyFont="1" applyFill="1" applyBorder="1" applyAlignment="1">
      <alignment horizontal="left" vertical="top" wrapText="1"/>
    </xf>
    <xf numFmtId="0" fontId="12" fillId="11" borderId="3" xfId="0" applyFont="1" applyFill="1" applyBorder="1" applyAlignment="1">
      <alignment horizontal="left" vertical="top" wrapText="1"/>
    </xf>
    <xf numFmtId="0" fontId="12" fillId="14" borderId="3" xfId="0" applyFont="1" applyFill="1" applyBorder="1" applyAlignment="1">
      <alignment horizontal="left" vertical="top" wrapText="1"/>
    </xf>
    <xf numFmtId="0" fontId="27" fillId="0" borderId="3" xfId="0" applyFont="1" applyBorder="1" applyAlignment="1">
      <alignment horizontal="left" vertical="top" wrapText="1"/>
    </xf>
    <xf numFmtId="0" fontId="29" fillId="0" borderId="3" xfId="0" applyFont="1" applyBorder="1" applyAlignment="1">
      <alignment horizontal="left" vertical="top"/>
    </xf>
    <xf numFmtId="0" fontId="4" fillId="11" borderId="0" xfId="0" applyFont="1" applyFill="1" applyAlignment="1">
      <alignment horizontal="left" vertical="top"/>
    </xf>
    <xf numFmtId="0" fontId="5" fillId="0" borderId="0" xfId="0" applyFont="1" applyAlignment="1">
      <alignment horizontal="left" vertical="top" wrapText="1"/>
    </xf>
    <xf numFmtId="0" fontId="4" fillId="0" borderId="3" xfId="0" applyFont="1" applyBorder="1" applyAlignment="1">
      <alignment horizontal="left" vertical="top"/>
    </xf>
    <xf numFmtId="0" fontId="9" fillId="0" borderId="3" xfId="0" applyFont="1" applyBorder="1" applyAlignment="1">
      <alignment horizontal="left" vertical="top"/>
    </xf>
    <xf numFmtId="0" fontId="4" fillId="10" borderId="0" xfId="0" applyFont="1" applyFill="1" applyAlignment="1">
      <alignment horizontal="left" vertical="top"/>
    </xf>
    <xf numFmtId="0" fontId="28" fillId="6" borderId="3" xfId="0" applyFont="1" applyFill="1" applyBorder="1" applyAlignment="1">
      <alignment horizontal="left" vertical="top" wrapText="1"/>
    </xf>
    <xf numFmtId="0" fontId="28" fillId="11" borderId="3" xfId="0" applyFont="1" applyFill="1" applyBorder="1" applyAlignment="1">
      <alignment horizontal="left" vertical="top" wrapText="1"/>
    </xf>
    <xf numFmtId="0" fontId="9" fillId="11" borderId="3" xfId="0" applyFont="1" applyFill="1" applyBorder="1" applyAlignment="1">
      <alignment horizontal="left" vertical="top"/>
    </xf>
    <xf numFmtId="187" fontId="7" fillId="17" borderId="3" xfId="1" applyNumberFormat="1" applyFont="1" applyFill="1" applyBorder="1" applyAlignment="1">
      <alignment horizontal="center" vertical="top" wrapText="1"/>
    </xf>
    <xf numFmtId="0" fontId="12" fillId="14" borderId="3" xfId="0" applyFont="1" applyFill="1" applyBorder="1" applyAlignment="1">
      <alignment horizontal="center" vertical="top" wrapText="1"/>
    </xf>
    <xf numFmtId="0" fontId="30" fillId="11" borderId="3" xfId="0" applyFont="1" applyFill="1" applyBorder="1" applyAlignment="1">
      <alignment horizontal="center" vertical="top" wrapText="1"/>
    </xf>
    <xf numFmtId="0" fontId="30" fillId="11" borderId="3" xfId="0" applyFont="1" applyFill="1" applyBorder="1" applyAlignment="1">
      <alignment horizontal="center" vertical="top"/>
    </xf>
    <xf numFmtId="0" fontId="30" fillId="10" borderId="3" xfId="0" applyFont="1" applyFill="1" applyBorder="1" applyAlignment="1">
      <alignment horizontal="center" vertical="top" wrapText="1"/>
    </xf>
    <xf numFmtId="0" fontId="30" fillId="10" borderId="3" xfId="0" applyFont="1" applyFill="1" applyBorder="1" applyAlignment="1">
      <alignment horizontal="center" vertical="top"/>
    </xf>
    <xf numFmtId="187" fontId="7" fillId="10" borderId="3" xfId="1" applyNumberFormat="1" applyFont="1" applyFill="1" applyBorder="1" applyAlignment="1">
      <alignment horizontal="center" vertical="top"/>
    </xf>
    <xf numFmtId="188" fontId="3" fillId="10" borderId="3" xfId="0" applyNumberFormat="1" applyFont="1" applyFill="1" applyBorder="1" applyAlignment="1">
      <alignment horizontal="center" vertical="top" wrapText="1"/>
    </xf>
    <xf numFmtId="188" fontId="5" fillId="10" borderId="3" xfId="0" applyNumberFormat="1" applyFont="1" applyFill="1" applyBorder="1" applyAlignment="1">
      <alignment horizontal="center" vertical="top" wrapText="1"/>
    </xf>
    <xf numFmtId="188" fontId="5" fillId="10" borderId="3" xfId="0" applyNumberFormat="1" applyFont="1" applyFill="1" applyBorder="1" applyAlignment="1">
      <alignment horizontal="left" vertical="top" wrapText="1"/>
    </xf>
    <xf numFmtId="0" fontId="31" fillId="11" borderId="3" xfId="0" applyFont="1" applyFill="1" applyBorder="1" applyAlignment="1">
      <alignment horizontal="left" vertical="top" wrapText="1"/>
    </xf>
    <xf numFmtId="0" fontId="31" fillId="18" borderId="3" xfId="0" applyFont="1" applyFill="1" applyBorder="1" applyAlignment="1">
      <alignment horizontal="left" vertical="top" wrapText="1"/>
    </xf>
    <xf numFmtId="0" fontId="5" fillId="9" borderId="3" xfId="0" applyFont="1" applyFill="1" applyBorder="1" applyAlignment="1">
      <alignment horizontal="center" vertical="center" wrapText="1"/>
    </xf>
    <xf numFmtId="0" fontId="3" fillId="9" borderId="3" xfId="0" applyFont="1" applyFill="1" applyBorder="1" applyAlignment="1">
      <alignment horizontal="center" vertical="center"/>
    </xf>
    <xf numFmtId="187" fontId="27" fillId="19" borderId="3" xfId="1" applyNumberFormat="1" applyFont="1" applyFill="1" applyBorder="1" applyAlignment="1">
      <alignment horizontal="center" vertical="top" wrapText="1"/>
    </xf>
    <xf numFmtId="0" fontId="7" fillId="10" borderId="3" xfId="0" applyFont="1" applyFill="1" applyBorder="1" applyAlignment="1">
      <alignment horizontal="left" vertical="top" wrapText="1"/>
    </xf>
    <xf numFmtId="187" fontId="7" fillId="20" borderId="3" xfId="1" applyNumberFormat="1" applyFont="1" applyFill="1" applyBorder="1" applyAlignment="1">
      <alignment horizontal="center" vertical="top"/>
    </xf>
    <xf numFmtId="0" fontId="5" fillId="11" borderId="5" xfId="0" applyFont="1" applyFill="1" applyBorder="1" applyAlignment="1">
      <alignment horizontal="left" vertical="top" wrapText="1"/>
    </xf>
    <xf numFmtId="187" fontId="7" fillId="17" borderId="3" xfId="1" applyNumberFormat="1" applyFont="1" applyFill="1" applyBorder="1" applyAlignment="1">
      <alignment horizontal="center" vertical="top"/>
    </xf>
    <xf numFmtId="0" fontId="5" fillId="0" borderId="5" xfId="0" applyFont="1" applyBorder="1" applyAlignment="1">
      <alignment horizontal="left" vertical="top" wrapText="1"/>
    </xf>
    <xf numFmtId="0" fontId="31" fillId="0" borderId="0" xfId="0" applyFont="1" applyAlignment="1">
      <alignment vertical="top" wrapText="1"/>
    </xf>
    <xf numFmtId="0" fontId="12" fillId="0" borderId="3" xfId="0" applyFont="1" applyBorder="1" applyAlignment="1">
      <alignment vertical="top" wrapText="1"/>
    </xf>
    <xf numFmtId="0" fontId="12" fillId="0" borderId="5" xfId="0" applyFont="1" applyBorder="1" applyAlignment="1">
      <alignment horizontal="left" vertical="top" wrapText="1"/>
    </xf>
    <xf numFmtId="0" fontId="17" fillId="0" borderId="3"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center" vertical="top"/>
    </xf>
    <xf numFmtId="187" fontId="4" fillId="0" borderId="0" xfId="0" applyNumberFormat="1" applyFont="1" applyAlignment="1">
      <alignment horizontal="left" vertical="top" wrapText="1"/>
    </xf>
    <xf numFmtId="0" fontId="4"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17" fillId="0" borderId="5" xfId="0" applyFont="1" applyBorder="1" applyAlignment="1">
      <alignment vertical="top" wrapText="1"/>
    </xf>
    <xf numFmtId="0" fontId="3" fillId="0" borderId="2" xfId="0" applyFont="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6" borderId="4" xfId="0" applyFont="1" applyFill="1" applyBorder="1" applyAlignment="1">
      <alignment horizontal="center" vertical="top"/>
    </xf>
    <xf numFmtId="0" fontId="3" fillId="6" borderId="8" xfId="0" applyFont="1" applyFill="1" applyBorder="1" applyAlignment="1">
      <alignment horizontal="center" vertical="top"/>
    </xf>
    <xf numFmtId="0" fontId="3" fillId="8" borderId="3" xfId="0" applyFont="1" applyFill="1" applyBorder="1" applyAlignment="1">
      <alignment horizontal="center" vertical="top"/>
    </xf>
    <xf numFmtId="0" fontId="3" fillId="9" borderId="3" xfId="0" applyFont="1" applyFill="1" applyBorder="1" applyAlignment="1">
      <alignment horizontal="left" vertical="center"/>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center" vertical="top" wrapText="1"/>
    </xf>
    <xf numFmtId="0" fontId="5" fillId="0" borderId="9" xfId="0" applyFont="1" applyBorder="1" applyAlignment="1">
      <alignment horizontal="center" vertical="top"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3" fillId="6" borderId="4" xfId="0" applyFont="1" applyFill="1" applyBorder="1" applyAlignment="1">
      <alignment horizontal="center" vertical="top" wrapText="1"/>
    </xf>
    <xf numFmtId="0" fontId="3" fillId="6" borderId="9" xfId="0" applyFont="1" applyFill="1" applyBorder="1" applyAlignment="1">
      <alignment horizontal="center" vertical="top" wrapText="1"/>
    </xf>
    <xf numFmtId="0" fontId="3" fillId="9" borderId="3" xfId="0" applyFont="1" applyFill="1" applyBorder="1" applyAlignment="1">
      <alignment horizontal="left" vertical="top" wrapText="1"/>
    </xf>
    <xf numFmtId="0" fontId="3" fillId="9" borderId="3" xfId="0" applyFont="1" applyFill="1" applyBorder="1" applyAlignment="1">
      <alignment horizontal="center" vertical="center" wrapText="1"/>
    </xf>
  </cellXfs>
  <cellStyles count="3">
    <cellStyle name="จุลภาค" xfId="1" builtinId="3"/>
    <cellStyle name="เซลล์ตรวจสอบ" xfId="2" builtinId="23"/>
    <cellStyle name="ปกติ"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3585;&#3634;&#3619;&#3588;&#3640;&#3617;&#3618;&#3629;&#3604;&#3648;&#3591;&#3636;&#3609;--64---&#3605;&#3634;&#3617;&#3619;&#3634;&#3618;&#3591;&#3634;&#3609;&#3604;&#3657;&#3623;&#3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งบประมาณ+เงินบำรุงฯ (รายงาน)"/>
      <sheetName val="นอกแผน"/>
      <sheetName val="เงินศูนย์แพทย์ "/>
      <sheetName val="วันหยุด นข"/>
      <sheetName val="สถิติการส่งรายงาน ไตรมาศที่ 1"/>
      <sheetName val="Sheet1 (2)"/>
    </sheetNames>
    <sheetDataSet>
      <sheetData sheetId="0"/>
      <sheetData sheetId="1"/>
      <sheetData sheetId="2">
        <row r="12">
          <cell r="R12">
            <v>10</v>
          </cell>
        </row>
      </sheetData>
      <sheetData sheetId="3">
        <row r="3">
          <cell r="A3">
            <v>44117</v>
          </cell>
        </row>
        <row r="4">
          <cell r="A4">
            <v>44127</v>
          </cell>
        </row>
        <row r="5">
          <cell r="A5">
            <v>44154</v>
          </cell>
        </row>
        <row r="6">
          <cell r="A6">
            <v>44155</v>
          </cell>
        </row>
        <row r="7">
          <cell r="A7">
            <v>44175</v>
          </cell>
        </row>
        <row r="8">
          <cell r="A8">
            <v>44176</v>
          </cell>
        </row>
        <row r="9">
          <cell r="A9">
            <v>44196</v>
          </cell>
        </row>
        <row r="10">
          <cell r="A10">
            <v>44197</v>
          </cell>
        </row>
        <row r="11">
          <cell r="A11">
            <v>44253</v>
          </cell>
        </row>
        <row r="12">
          <cell r="A12">
            <v>44292</v>
          </cell>
        </row>
        <row r="13">
          <cell r="A13">
            <v>44299</v>
          </cell>
        </row>
        <row r="14">
          <cell r="A14">
            <v>44300</v>
          </cell>
        </row>
        <row r="15">
          <cell r="A15">
            <v>44301</v>
          </cell>
        </row>
        <row r="16">
          <cell r="A16">
            <v>44320</v>
          </cell>
        </row>
        <row r="17">
          <cell r="A17">
            <v>44342</v>
          </cell>
        </row>
        <row r="18">
          <cell r="A18">
            <v>44350</v>
          </cell>
        </row>
        <row r="19">
          <cell r="A19">
            <v>44403</v>
          </cell>
        </row>
        <row r="20">
          <cell r="A20">
            <v>44405</v>
          </cell>
        </row>
        <row r="21">
          <cell r="A21">
            <v>44420</v>
          </cell>
        </row>
      </sheetData>
      <sheetData sheetId="4"/>
      <sheetData sheetId="5"/>
    </sheetDataSet>
  </externalBook>
</externalLink>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24CF-6B9D-419A-8BFC-8CB2FAAFB455}">
  <sheetPr>
    <tabColor rgb="FF00B050"/>
  </sheetPr>
  <dimension ref="A1:Z95"/>
  <sheetViews>
    <sheetView tabSelected="1" topLeftCell="C86" zoomScale="70" zoomScaleNormal="70" workbookViewId="0">
      <selection activeCell="D88" sqref="D88"/>
    </sheetView>
  </sheetViews>
  <sheetFormatPr defaultColWidth="9" defaultRowHeight="24" x14ac:dyDescent="0.2"/>
  <cols>
    <col min="1" max="1" width="6.375" style="133" customWidth="1"/>
    <col min="2" max="2" width="22.375" style="2" customWidth="1"/>
    <col min="3" max="3" width="23" style="2" customWidth="1"/>
    <col min="4" max="4" width="82.375" style="131" customWidth="1"/>
    <col min="5" max="5" width="7.875" style="131" hidden="1" customWidth="1"/>
    <col min="6" max="6" width="11.75" style="131" hidden="1" customWidth="1"/>
    <col min="7" max="7" width="9.25" style="132" hidden="1" customWidth="1"/>
    <col min="8" max="10" width="9.375" style="131" hidden="1" customWidth="1"/>
    <col min="11" max="11" width="18" style="131" bestFit="1" customWidth="1"/>
    <col min="12" max="12" width="17.5" style="134" bestFit="1" customWidth="1"/>
    <col min="13" max="13" width="19.75" style="135" bestFit="1" customWidth="1"/>
    <col min="14" max="15" width="19.5" style="135" bestFit="1" customWidth="1"/>
    <col min="16" max="16" width="26.625" style="136" customWidth="1"/>
    <col min="17" max="17" width="21.875" style="135" customWidth="1"/>
    <col min="18" max="18" width="25.75" style="135" customWidth="1"/>
    <col min="19" max="19" width="25.125" style="135" customWidth="1"/>
    <col min="20" max="20" width="26.25" style="135" customWidth="1"/>
    <col min="21" max="21" width="27.75" style="135" customWidth="1"/>
    <col min="22" max="22" width="26" style="137" customWidth="1"/>
    <col min="23" max="16384" width="9" style="2"/>
  </cols>
  <sheetData>
    <row r="1" spans="1:22" ht="30.75" x14ac:dyDescent="0.2">
      <c r="A1" s="139" t="s">
        <v>0</v>
      </c>
      <c r="B1" s="139"/>
      <c r="C1" s="139"/>
      <c r="D1" s="139"/>
      <c r="E1" s="139"/>
      <c r="F1" s="139"/>
      <c r="G1" s="139"/>
      <c r="H1" s="139"/>
      <c r="I1" s="139"/>
      <c r="J1" s="139"/>
      <c r="K1" s="139"/>
      <c r="L1" s="139"/>
      <c r="M1" s="139"/>
      <c r="N1" s="139"/>
      <c r="O1" s="139"/>
      <c r="P1" s="139"/>
      <c r="Q1" s="139"/>
      <c r="R1" s="139"/>
      <c r="S1" s="139"/>
      <c r="T1" s="139"/>
      <c r="U1" s="139"/>
      <c r="V1" s="1"/>
    </row>
    <row r="2" spans="1:22" ht="30.75" x14ac:dyDescent="0.2">
      <c r="A2" s="140" t="s">
        <v>1</v>
      </c>
      <c r="B2" s="140" t="s">
        <v>2</v>
      </c>
      <c r="C2" s="140" t="s">
        <v>3</v>
      </c>
      <c r="D2" s="141" t="s">
        <v>4</v>
      </c>
      <c r="E2" s="141" t="s">
        <v>5</v>
      </c>
      <c r="F2" s="141" t="s">
        <v>6</v>
      </c>
      <c r="G2" s="141" t="s">
        <v>7</v>
      </c>
      <c r="H2" s="143" t="s">
        <v>8</v>
      </c>
      <c r="I2" s="144"/>
      <c r="J2" s="145"/>
      <c r="K2" s="146" t="s">
        <v>9</v>
      </c>
      <c r="L2" s="147"/>
      <c r="M2" s="147"/>
      <c r="N2" s="147"/>
      <c r="O2" s="148"/>
      <c r="P2" s="149" t="s">
        <v>10</v>
      </c>
      <c r="Q2" s="150"/>
      <c r="R2" s="150"/>
      <c r="S2" s="150"/>
      <c r="T2" s="151"/>
      <c r="U2" s="141" t="s">
        <v>11</v>
      </c>
      <c r="V2" s="152" t="s">
        <v>12</v>
      </c>
    </row>
    <row r="3" spans="1:22" ht="61.5" x14ac:dyDescent="0.2">
      <c r="A3" s="140"/>
      <c r="B3" s="140"/>
      <c r="C3" s="140"/>
      <c r="D3" s="142"/>
      <c r="E3" s="142"/>
      <c r="F3" s="142"/>
      <c r="G3" s="142"/>
      <c r="H3" s="3" t="s">
        <v>13</v>
      </c>
      <c r="I3" s="3" t="s">
        <v>14</v>
      </c>
      <c r="J3" s="3" t="s">
        <v>15</v>
      </c>
      <c r="K3" s="4" t="s">
        <v>16</v>
      </c>
      <c r="L3" s="5">
        <v>2564</v>
      </c>
      <c r="M3" s="4">
        <v>2565</v>
      </c>
      <c r="N3" s="4">
        <v>2566</v>
      </c>
      <c r="O3" s="4">
        <v>2567</v>
      </c>
      <c r="P3" s="6" t="s">
        <v>17</v>
      </c>
      <c r="Q3" s="6">
        <v>2564</v>
      </c>
      <c r="R3" s="6">
        <v>2565</v>
      </c>
      <c r="S3" s="6">
        <v>2566</v>
      </c>
      <c r="T3" s="6">
        <v>2567</v>
      </c>
      <c r="U3" s="142"/>
      <c r="V3" s="153"/>
    </row>
    <row r="4" spans="1:22" ht="30.75" x14ac:dyDescent="0.2">
      <c r="A4" s="154" t="s">
        <v>18</v>
      </c>
      <c r="B4" s="154"/>
      <c r="C4" s="154"/>
      <c r="D4" s="154"/>
      <c r="E4" s="7">
        <f t="shared" ref="E4:J4" si="0">E5+E20+E77</f>
        <v>0</v>
      </c>
      <c r="F4" s="7">
        <f t="shared" si="0"/>
        <v>0</v>
      </c>
      <c r="G4" s="7">
        <f t="shared" si="0"/>
        <v>0</v>
      </c>
      <c r="H4" s="7">
        <f t="shared" si="0"/>
        <v>0</v>
      </c>
      <c r="I4" s="7">
        <f t="shared" si="0"/>
        <v>0</v>
      </c>
      <c r="J4" s="7">
        <f t="shared" si="0"/>
        <v>0</v>
      </c>
      <c r="K4" s="8">
        <f>K5+K20+K79</f>
        <v>1014590497</v>
      </c>
      <c r="L4" s="8">
        <f t="shared" ref="L4:O4" si="1">L5+L20+L79</f>
        <v>5108403</v>
      </c>
      <c r="M4" s="8">
        <f t="shared" si="1"/>
        <v>279470602</v>
      </c>
      <c r="N4" s="8">
        <f t="shared" si="1"/>
        <v>498032752</v>
      </c>
      <c r="O4" s="8">
        <f t="shared" si="1"/>
        <v>312806600</v>
      </c>
      <c r="P4" s="7"/>
      <c r="Q4" s="9"/>
      <c r="R4" s="9"/>
      <c r="S4" s="9"/>
      <c r="T4" s="9"/>
      <c r="U4" s="7"/>
      <c r="V4" s="7"/>
    </row>
    <row r="5" spans="1:22" ht="30.75" x14ac:dyDescent="0.2">
      <c r="A5" s="155" t="s">
        <v>19</v>
      </c>
      <c r="B5" s="155"/>
      <c r="C5" s="155"/>
      <c r="D5" s="10"/>
      <c r="E5" s="10">
        <f>COUNTA(E6:E18)</f>
        <v>0</v>
      </c>
      <c r="F5" s="10">
        <f>COUNTA(F6:F18)</f>
        <v>0</v>
      </c>
      <c r="G5" s="10">
        <f>COUNTA(G6:G18)</f>
        <v>0</v>
      </c>
      <c r="H5" s="10">
        <f>SUM(H6:H18)</f>
        <v>0</v>
      </c>
      <c r="I5" s="10">
        <f>SUM(I6:I18)</f>
        <v>0</v>
      </c>
      <c r="J5" s="10">
        <f>SUM(J6:J18)</f>
        <v>0</v>
      </c>
      <c r="K5" s="11">
        <f>K7+K9+K11+K13+K18</f>
        <v>37409086</v>
      </c>
      <c r="L5" s="11">
        <f t="shared" ref="L5:O5" si="2">L7+L9+L11+L13+L18</f>
        <v>3521003</v>
      </c>
      <c r="M5" s="11">
        <f t="shared" si="2"/>
        <v>10459443</v>
      </c>
      <c r="N5" s="11">
        <f t="shared" si="2"/>
        <v>11790810</v>
      </c>
      <c r="O5" s="11">
        <f t="shared" si="2"/>
        <v>11637830</v>
      </c>
      <c r="P5" s="12"/>
      <c r="Q5" s="13"/>
      <c r="R5" s="13"/>
      <c r="S5" s="13"/>
      <c r="T5" s="13"/>
      <c r="U5" s="12"/>
      <c r="V5" s="12"/>
    </row>
    <row r="6" spans="1:22" ht="246" x14ac:dyDescent="0.2">
      <c r="A6" s="158">
        <v>1</v>
      </c>
      <c r="B6" s="160" t="s">
        <v>20</v>
      </c>
      <c r="C6" s="14" t="s">
        <v>21</v>
      </c>
      <c r="D6" s="15" t="s">
        <v>22</v>
      </c>
      <c r="E6" s="16"/>
      <c r="F6" s="16"/>
      <c r="G6" s="16"/>
      <c r="H6" s="16"/>
      <c r="I6" s="16"/>
      <c r="J6" s="16"/>
      <c r="K6" s="17"/>
      <c r="L6" s="17"/>
      <c r="M6" s="17"/>
      <c r="N6" s="17"/>
      <c r="O6" s="17"/>
      <c r="P6" s="18"/>
      <c r="Q6" s="19"/>
      <c r="R6" s="20"/>
      <c r="S6" s="21"/>
      <c r="T6" s="22"/>
      <c r="U6" s="23"/>
      <c r="V6" s="24"/>
    </row>
    <row r="7" spans="1:22" ht="30.75" x14ac:dyDescent="0.2">
      <c r="A7" s="159"/>
      <c r="B7" s="161"/>
      <c r="C7" s="160" t="s">
        <v>23</v>
      </c>
      <c r="D7" s="25" t="s">
        <v>22</v>
      </c>
      <c r="E7" s="26"/>
      <c r="F7" s="26"/>
      <c r="G7" s="27"/>
      <c r="H7" s="26"/>
      <c r="I7" s="26"/>
      <c r="J7" s="26"/>
      <c r="K7" s="28">
        <f>L7+M7+N7+O7</f>
        <v>31556373</v>
      </c>
      <c r="L7" s="28">
        <f>L8</f>
        <v>3333600</v>
      </c>
      <c r="M7" s="28">
        <f>M8</f>
        <v>8550113</v>
      </c>
      <c r="N7" s="28">
        <f>N8</f>
        <v>9372660</v>
      </c>
      <c r="O7" s="28">
        <f>O8</f>
        <v>10300000</v>
      </c>
      <c r="P7" s="29" t="s">
        <v>24</v>
      </c>
      <c r="Q7" s="30"/>
      <c r="R7" s="31"/>
      <c r="S7" s="32"/>
      <c r="T7" s="33"/>
      <c r="U7" s="34"/>
      <c r="V7" s="35"/>
    </row>
    <row r="8" spans="1:22" ht="409.5" x14ac:dyDescent="0.2">
      <c r="A8" s="159"/>
      <c r="B8" s="161"/>
      <c r="C8" s="161"/>
      <c r="D8" s="36" t="s">
        <v>25</v>
      </c>
      <c r="E8" s="37"/>
      <c r="F8" s="37"/>
      <c r="G8" s="38"/>
      <c r="H8" s="37"/>
      <c r="I8" s="37"/>
      <c r="J8" s="37"/>
      <c r="K8" s="39"/>
      <c r="L8" s="39">
        <v>3333600</v>
      </c>
      <c r="M8" s="39">
        <v>8550113</v>
      </c>
      <c r="N8" s="39">
        <v>9372660</v>
      </c>
      <c r="O8" s="39">
        <v>10300000</v>
      </c>
      <c r="P8" s="40" t="s">
        <v>26</v>
      </c>
      <c r="Q8" s="40" t="s">
        <v>27</v>
      </c>
      <c r="R8" s="40" t="s">
        <v>28</v>
      </c>
      <c r="S8" s="41" t="s">
        <v>29</v>
      </c>
      <c r="T8" s="41" t="s">
        <v>30</v>
      </c>
      <c r="U8" s="42"/>
      <c r="V8" s="43"/>
    </row>
    <row r="9" spans="1:22" ht="61.5" x14ac:dyDescent="0.2">
      <c r="A9" s="159"/>
      <c r="B9" s="161"/>
      <c r="C9" s="160" t="s">
        <v>31</v>
      </c>
      <c r="D9" s="25" t="s">
        <v>22</v>
      </c>
      <c r="E9" s="26"/>
      <c r="F9" s="26"/>
      <c r="G9" s="27"/>
      <c r="H9" s="26"/>
      <c r="I9" s="26"/>
      <c r="J9" s="26"/>
      <c r="K9" s="44">
        <f>L9+M9+N9+O9</f>
        <v>3812390</v>
      </c>
      <c r="L9" s="28">
        <f>L10</f>
        <v>0</v>
      </c>
      <c r="M9" s="28">
        <f>M10</f>
        <v>1299430</v>
      </c>
      <c r="N9" s="28">
        <f>N10</f>
        <v>1246730</v>
      </c>
      <c r="O9" s="28">
        <f>O10</f>
        <v>1266230</v>
      </c>
      <c r="P9" s="29" t="s">
        <v>24</v>
      </c>
      <c r="Q9" s="27"/>
      <c r="R9" s="45"/>
      <c r="S9" s="27"/>
      <c r="T9" s="27"/>
      <c r="U9" s="29"/>
      <c r="V9" s="46" t="s">
        <v>32</v>
      </c>
    </row>
    <row r="10" spans="1:22" ht="409.5" x14ac:dyDescent="0.2">
      <c r="A10" s="159"/>
      <c r="B10" s="161"/>
      <c r="C10" s="161"/>
      <c r="D10" s="36" t="s">
        <v>33</v>
      </c>
      <c r="E10" s="37"/>
      <c r="F10" s="37"/>
      <c r="G10" s="38"/>
      <c r="H10" s="37"/>
      <c r="I10" s="37"/>
      <c r="J10" s="37"/>
      <c r="K10" s="39"/>
      <c r="L10" s="39">
        <v>0</v>
      </c>
      <c r="M10" s="39">
        <v>1299430</v>
      </c>
      <c r="N10" s="39">
        <v>1246730</v>
      </c>
      <c r="O10" s="39">
        <v>1266230</v>
      </c>
      <c r="P10" s="40" t="s">
        <v>34</v>
      </c>
      <c r="Q10" s="40" t="s">
        <v>35</v>
      </c>
      <c r="R10" s="40" t="s">
        <v>36</v>
      </c>
      <c r="S10" s="41" t="s">
        <v>37</v>
      </c>
      <c r="T10" s="41" t="s">
        <v>38</v>
      </c>
      <c r="U10" s="47"/>
      <c r="V10" s="48"/>
    </row>
    <row r="11" spans="1:22" ht="92.25" x14ac:dyDescent="0.2">
      <c r="A11" s="159"/>
      <c r="B11" s="161"/>
      <c r="C11" s="160" t="s">
        <v>39</v>
      </c>
      <c r="D11" s="25" t="s">
        <v>22</v>
      </c>
      <c r="E11" s="26"/>
      <c r="F11" s="26"/>
      <c r="G11" s="27"/>
      <c r="H11" s="26"/>
      <c r="I11" s="26"/>
      <c r="J11" s="26"/>
      <c r="K11" s="44">
        <f>L11+M11+N11+O11</f>
        <v>827003</v>
      </c>
      <c r="L11" s="28">
        <f>L12</f>
        <v>17403</v>
      </c>
      <c r="M11" s="28">
        <f>300000+234900</f>
        <v>534900</v>
      </c>
      <c r="N11" s="28">
        <f>203100</f>
        <v>203100</v>
      </c>
      <c r="O11" s="28">
        <f>71600</f>
        <v>71600</v>
      </c>
      <c r="P11" s="29" t="s">
        <v>24</v>
      </c>
      <c r="Q11" s="27"/>
      <c r="R11" s="27"/>
      <c r="S11" s="27"/>
      <c r="T11" s="27"/>
      <c r="U11" s="29"/>
      <c r="V11" s="49" t="s">
        <v>40</v>
      </c>
    </row>
    <row r="12" spans="1:22" ht="409.5" x14ac:dyDescent="0.2">
      <c r="A12" s="159"/>
      <c r="B12" s="161"/>
      <c r="C12" s="161"/>
      <c r="D12" s="50" t="s">
        <v>41</v>
      </c>
      <c r="E12" s="37"/>
      <c r="F12" s="37"/>
      <c r="G12" s="38"/>
      <c r="H12" s="37"/>
      <c r="I12" s="37"/>
      <c r="J12" s="37"/>
      <c r="K12" s="39"/>
      <c r="L12" s="39">
        <v>17403</v>
      </c>
      <c r="M12" s="39" t="s">
        <v>42</v>
      </c>
      <c r="N12" s="39" t="s">
        <v>43</v>
      </c>
      <c r="O12" s="39" t="s">
        <v>44</v>
      </c>
      <c r="P12" s="40" t="s">
        <v>45</v>
      </c>
      <c r="Q12" s="40" t="s">
        <v>46</v>
      </c>
      <c r="R12" s="40" t="s">
        <v>47</v>
      </c>
      <c r="S12" s="41" t="s">
        <v>48</v>
      </c>
      <c r="T12" s="41" t="s">
        <v>49</v>
      </c>
      <c r="U12" s="47"/>
      <c r="V12" s="48" t="s">
        <v>50</v>
      </c>
    </row>
    <row r="13" spans="1:22" ht="30.75" x14ac:dyDescent="0.2">
      <c r="A13" s="156">
        <v>2</v>
      </c>
      <c r="B13" s="157" t="s">
        <v>51</v>
      </c>
      <c r="C13" s="157" t="s">
        <v>52</v>
      </c>
      <c r="D13" s="25" t="s">
        <v>22</v>
      </c>
      <c r="E13" s="27"/>
      <c r="F13" s="27"/>
      <c r="G13" s="27"/>
      <c r="H13" s="27"/>
      <c r="I13" s="27"/>
      <c r="J13" s="27"/>
      <c r="K13" s="51">
        <f>L13+M13+N13+O13</f>
        <v>968320</v>
      </c>
      <c r="L13" s="51">
        <f>L14+L15+L16+L17</f>
        <v>0</v>
      </c>
      <c r="M13" s="51">
        <f t="shared" ref="M13:O13" si="3">M14+M15+M16+M17</f>
        <v>0</v>
      </c>
      <c r="N13" s="51">
        <f t="shared" si="3"/>
        <v>968320</v>
      </c>
      <c r="O13" s="51">
        <f t="shared" si="3"/>
        <v>0</v>
      </c>
      <c r="P13" s="29" t="s">
        <v>24</v>
      </c>
      <c r="Q13" s="27"/>
      <c r="R13" s="27"/>
      <c r="S13" s="27"/>
      <c r="T13" s="27"/>
      <c r="U13" s="25"/>
      <c r="V13" s="46"/>
    </row>
    <row r="14" spans="1:22" ht="61.5" x14ac:dyDescent="0.2">
      <c r="A14" s="156"/>
      <c r="B14" s="157"/>
      <c r="C14" s="157"/>
      <c r="D14" s="52" t="s">
        <v>53</v>
      </c>
      <c r="E14" s="38"/>
      <c r="F14" s="38"/>
      <c r="G14" s="38"/>
      <c r="H14" s="38"/>
      <c r="I14" s="38"/>
      <c r="J14" s="38"/>
      <c r="K14" s="39"/>
      <c r="L14" s="39">
        <v>0</v>
      </c>
      <c r="M14" s="39">
        <v>0</v>
      </c>
      <c r="N14" s="39">
        <v>0</v>
      </c>
      <c r="O14" s="39">
        <v>0</v>
      </c>
      <c r="P14" s="53" t="s">
        <v>54</v>
      </c>
      <c r="Q14" s="54" t="s">
        <v>55</v>
      </c>
      <c r="R14" s="54" t="s">
        <v>56</v>
      </c>
      <c r="S14" s="54" t="s">
        <v>56</v>
      </c>
      <c r="T14" s="54" t="s">
        <v>56</v>
      </c>
      <c r="U14" s="36"/>
      <c r="V14" s="48"/>
    </row>
    <row r="15" spans="1:22" ht="61.5" x14ac:dyDescent="0.2">
      <c r="A15" s="156"/>
      <c r="B15" s="157"/>
      <c r="C15" s="157"/>
      <c r="D15" s="52" t="s">
        <v>57</v>
      </c>
      <c r="E15" s="38"/>
      <c r="F15" s="38"/>
      <c r="G15" s="38"/>
      <c r="H15" s="38"/>
      <c r="I15" s="38"/>
      <c r="J15" s="38"/>
      <c r="K15" s="39"/>
      <c r="L15" s="39">
        <v>0</v>
      </c>
      <c r="M15" s="39">
        <v>0</v>
      </c>
      <c r="N15" s="39">
        <v>0</v>
      </c>
      <c r="O15" s="39">
        <v>0</v>
      </c>
      <c r="P15" s="53" t="s">
        <v>58</v>
      </c>
      <c r="Q15" s="54" t="s">
        <v>55</v>
      </c>
      <c r="R15" s="54" t="s">
        <v>59</v>
      </c>
      <c r="S15" s="54" t="s">
        <v>59</v>
      </c>
      <c r="T15" s="54" t="s">
        <v>59</v>
      </c>
      <c r="U15" s="36"/>
      <c r="V15" s="48"/>
    </row>
    <row r="16" spans="1:22" ht="61.5" x14ac:dyDescent="0.2">
      <c r="A16" s="156"/>
      <c r="B16" s="157"/>
      <c r="C16" s="157"/>
      <c r="D16" s="52" t="s">
        <v>60</v>
      </c>
      <c r="E16" s="38"/>
      <c r="F16" s="38"/>
      <c r="G16" s="38"/>
      <c r="H16" s="38"/>
      <c r="I16" s="38"/>
      <c r="J16" s="38"/>
      <c r="K16" s="39"/>
      <c r="L16" s="39">
        <v>0</v>
      </c>
      <c r="M16" s="39">
        <v>0</v>
      </c>
      <c r="N16" s="39">
        <v>0</v>
      </c>
      <c r="O16" s="39">
        <v>0</v>
      </c>
      <c r="P16" s="53" t="s">
        <v>61</v>
      </c>
      <c r="Q16" s="54" t="s">
        <v>55</v>
      </c>
      <c r="R16" s="54" t="s">
        <v>62</v>
      </c>
      <c r="S16" s="54" t="s">
        <v>62</v>
      </c>
      <c r="T16" s="54" t="s">
        <v>62</v>
      </c>
      <c r="U16" s="36"/>
      <c r="V16" s="48"/>
    </row>
    <row r="17" spans="1:22" ht="399.75" x14ac:dyDescent="0.2">
      <c r="A17" s="156"/>
      <c r="B17" s="157"/>
      <c r="C17" s="157"/>
      <c r="D17" s="52" t="s">
        <v>63</v>
      </c>
      <c r="E17" s="38"/>
      <c r="F17" s="38"/>
      <c r="G17" s="38"/>
      <c r="H17" s="38"/>
      <c r="I17" s="38"/>
      <c r="J17" s="38"/>
      <c r="K17" s="39"/>
      <c r="L17" s="39">
        <v>0</v>
      </c>
      <c r="M17" s="39">
        <v>0</v>
      </c>
      <c r="N17" s="39">
        <v>968320</v>
      </c>
      <c r="O17" s="39">
        <v>0</v>
      </c>
      <c r="P17" s="53" t="s">
        <v>64</v>
      </c>
      <c r="Q17" s="54" t="s">
        <v>55</v>
      </c>
      <c r="R17" s="54" t="s">
        <v>55</v>
      </c>
      <c r="S17" s="55" t="s">
        <v>65</v>
      </c>
      <c r="T17" s="54" t="s">
        <v>55</v>
      </c>
      <c r="U17" s="36"/>
      <c r="V17" s="48" t="s">
        <v>66</v>
      </c>
    </row>
    <row r="18" spans="1:22" ht="30.75" x14ac:dyDescent="0.2">
      <c r="A18" s="158">
        <v>3</v>
      </c>
      <c r="B18" s="160" t="s">
        <v>67</v>
      </c>
      <c r="C18" s="160" t="s">
        <v>68</v>
      </c>
      <c r="D18" s="25" t="s">
        <v>22</v>
      </c>
      <c r="E18" s="26"/>
      <c r="F18" s="26"/>
      <c r="G18" s="27"/>
      <c r="H18" s="26"/>
      <c r="I18" s="26"/>
      <c r="J18" s="26"/>
      <c r="K18" s="51">
        <f>L18+M18+N18+O18</f>
        <v>245000</v>
      </c>
      <c r="L18" s="51">
        <f>L19</f>
        <v>170000</v>
      </c>
      <c r="M18" s="51">
        <f>M19</f>
        <v>75000</v>
      </c>
      <c r="N18" s="51">
        <f>N19</f>
        <v>0</v>
      </c>
      <c r="O18" s="51">
        <f>O19</f>
        <v>0</v>
      </c>
      <c r="P18" s="29" t="s">
        <v>24</v>
      </c>
      <c r="Q18" s="27"/>
      <c r="R18" s="27"/>
      <c r="S18" s="27"/>
      <c r="T18" s="27"/>
      <c r="U18" s="25"/>
      <c r="V18" s="162" t="s">
        <v>69</v>
      </c>
    </row>
    <row r="19" spans="1:22" ht="399.75" x14ac:dyDescent="0.2">
      <c r="A19" s="159"/>
      <c r="B19" s="161"/>
      <c r="C19" s="161"/>
      <c r="D19" s="56" t="s">
        <v>70</v>
      </c>
      <c r="E19" s="57"/>
      <c r="F19" s="57"/>
      <c r="G19" s="16"/>
      <c r="H19" s="57"/>
      <c r="I19" s="57"/>
      <c r="J19" s="57"/>
      <c r="K19" s="17"/>
      <c r="L19" s="17">
        <v>170000</v>
      </c>
      <c r="M19" s="17">
        <v>75000</v>
      </c>
      <c r="N19" s="17">
        <v>0</v>
      </c>
      <c r="O19" s="17">
        <v>0</v>
      </c>
      <c r="P19" s="58" t="s">
        <v>71</v>
      </c>
      <c r="Q19" s="20" t="s">
        <v>72</v>
      </c>
      <c r="R19" s="20" t="s">
        <v>73</v>
      </c>
      <c r="S19" s="16" t="s">
        <v>55</v>
      </c>
      <c r="T19" s="16" t="s">
        <v>55</v>
      </c>
      <c r="U19" s="15"/>
      <c r="V19" s="163"/>
    </row>
    <row r="20" spans="1:22" ht="30.75" x14ac:dyDescent="0.2">
      <c r="A20" s="164" t="s">
        <v>74</v>
      </c>
      <c r="B20" s="164"/>
      <c r="C20" s="164"/>
      <c r="D20" s="59"/>
      <c r="E20" s="12"/>
      <c r="F20" s="12"/>
      <c r="G20" s="12"/>
      <c r="H20" s="12"/>
      <c r="I20" s="12"/>
      <c r="J20" s="12"/>
      <c r="K20" s="11">
        <f>K21+K53+K59+K61+K66+K70+K72+K74+K77</f>
        <v>393452926</v>
      </c>
      <c r="L20" s="11">
        <f t="shared" ref="L20:O20" si="4">L21+L53+L59+L61+L66+L70+L72+L74+L77</f>
        <v>1393800</v>
      </c>
      <c r="M20" s="11">
        <f t="shared" si="4"/>
        <v>133233402</v>
      </c>
      <c r="N20" s="11">
        <f t="shared" si="4"/>
        <v>222235814</v>
      </c>
      <c r="O20" s="11">
        <f t="shared" si="4"/>
        <v>117417770</v>
      </c>
      <c r="P20" s="12"/>
      <c r="Q20" s="13"/>
      <c r="R20" s="13"/>
      <c r="S20" s="13"/>
      <c r="T20" s="13"/>
      <c r="U20" s="12"/>
      <c r="V20" s="12"/>
    </row>
    <row r="21" spans="1:22" ht="30.75" x14ac:dyDescent="0.2">
      <c r="A21" s="158">
        <v>1</v>
      </c>
      <c r="B21" s="160" t="s">
        <v>75</v>
      </c>
      <c r="C21" s="160" t="s">
        <v>76</v>
      </c>
      <c r="D21" s="25" t="s">
        <v>22</v>
      </c>
      <c r="E21" s="27"/>
      <c r="F21" s="27"/>
      <c r="G21" s="27"/>
      <c r="H21" s="60"/>
      <c r="I21" s="60"/>
      <c r="J21" s="60"/>
      <c r="K21" s="61">
        <f>K22+K23+K25+K24+K26</f>
        <v>6035966</v>
      </c>
      <c r="L21" s="61">
        <f>20000+2000+33500</f>
        <v>55500</v>
      </c>
      <c r="M21" s="61">
        <f>M22+M23+493716+1213500+551796</f>
        <v>2523022</v>
      </c>
      <c r="N21" s="61">
        <f>N22+255610+1300+425300+223900+695594</f>
        <v>2032884</v>
      </c>
      <c r="O21" s="61">
        <f>O22+1300+493716+695594</f>
        <v>1561560</v>
      </c>
      <c r="P21" s="29" t="s">
        <v>24</v>
      </c>
      <c r="Q21" s="27"/>
      <c r="R21" s="27"/>
      <c r="S21" s="27"/>
      <c r="T21" s="27"/>
      <c r="U21" s="62"/>
      <c r="V21" s="46"/>
    </row>
    <row r="22" spans="1:22" ht="92.25" x14ac:dyDescent="0.2">
      <c r="A22" s="159"/>
      <c r="B22" s="161"/>
      <c r="C22" s="161"/>
      <c r="D22" s="63" t="s">
        <v>77</v>
      </c>
      <c r="E22" s="38"/>
      <c r="F22" s="38"/>
      <c r="G22" s="38"/>
      <c r="H22" s="64"/>
      <c r="I22" s="64"/>
      <c r="J22" s="64"/>
      <c r="K22" s="39">
        <f>L22+M22+N22+O22</f>
        <v>1003130</v>
      </c>
      <c r="L22" s="65">
        <v>0</v>
      </c>
      <c r="M22" s="65">
        <v>201000</v>
      </c>
      <c r="N22" s="65">
        <v>431180</v>
      </c>
      <c r="O22" s="65">
        <v>370950</v>
      </c>
      <c r="P22" s="53" t="s">
        <v>55</v>
      </c>
      <c r="Q22" s="54" t="s">
        <v>55</v>
      </c>
      <c r="R22" s="54" t="s">
        <v>55</v>
      </c>
      <c r="S22" s="54" t="s">
        <v>55</v>
      </c>
      <c r="T22" s="54" t="s">
        <v>55</v>
      </c>
      <c r="U22" s="66" t="s">
        <v>78</v>
      </c>
      <c r="V22" s="48"/>
    </row>
    <row r="23" spans="1:22" ht="409.5" x14ac:dyDescent="0.2">
      <c r="A23" s="159"/>
      <c r="B23" s="161"/>
      <c r="C23" s="161"/>
      <c r="D23" s="63" t="s">
        <v>79</v>
      </c>
      <c r="E23" s="38"/>
      <c r="F23" s="38"/>
      <c r="G23" s="38"/>
      <c r="H23" s="64"/>
      <c r="I23" s="64"/>
      <c r="J23" s="64"/>
      <c r="K23" s="39">
        <f>M23+255610+1300+1300</f>
        <v>321220</v>
      </c>
      <c r="L23" s="65">
        <v>0</v>
      </c>
      <c r="M23" s="65">
        <v>63010</v>
      </c>
      <c r="N23" s="39" t="s">
        <v>80</v>
      </c>
      <c r="O23" s="67" t="s">
        <v>81</v>
      </c>
      <c r="P23" s="55" t="s">
        <v>82</v>
      </c>
      <c r="Q23" s="54" t="s">
        <v>55</v>
      </c>
      <c r="R23" s="55" t="s">
        <v>83</v>
      </c>
      <c r="S23" s="55" t="s">
        <v>83</v>
      </c>
      <c r="T23" s="54" t="s">
        <v>55</v>
      </c>
      <c r="U23" s="68" t="s">
        <v>84</v>
      </c>
      <c r="V23" s="69" t="s">
        <v>85</v>
      </c>
    </row>
    <row r="24" spans="1:22" ht="92.25" x14ac:dyDescent="0.2">
      <c r="A24" s="159"/>
      <c r="B24" s="161"/>
      <c r="C24" s="161"/>
      <c r="D24" s="63" t="s">
        <v>86</v>
      </c>
      <c r="E24" s="38"/>
      <c r="F24" s="38"/>
      <c r="G24" s="38"/>
      <c r="H24" s="64"/>
      <c r="I24" s="64"/>
      <c r="J24" s="64"/>
      <c r="K24" s="70">
        <v>0</v>
      </c>
      <c r="L24" s="70">
        <v>0</v>
      </c>
      <c r="M24" s="70">
        <v>0</v>
      </c>
      <c r="N24" s="70">
        <v>0</v>
      </c>
      <c r="O24" s="70">
        <v>0</v>
      </c>
      <c r="P24" s="18" t="s">
        <v>55</v>
      </c>
      <c r="Q24" s="16" t="s">
        <v>55</v>
      </c>
      <c r="R24" s="16" t="s">
        <v>55</v>
      </c>
      <c r="S24" s="16" t="s">
        <v>55</v>
      </c>
      <c r="T24" s="16" t="s">
        <v>55</v>
      </c>
      <c r="U24" s="42"/>
      <c r="V24" s="71" t="s">
        <v>87</v>
      </c>
    </row>
    <row r="25" spans="1:22" ht="409.5" x14ac:dyDescent="0.2">
      <c r="A25" s="159"/>
      <c r="B25" s="161"/>
      <c r="C25" s="161"/>
      <c r="D25" s="72" t="s">
        <v>88</v>
      </c>
      <c r="E25" s="38"/>
      <c r="F25" s="38"/>
      <c r="G25" s="38"/>
      <c r="H25" s="64"/>
      <c r="I25" s="64"/>
      <c r="J25" s="64"/>
      <c r="K25" s="39">
        <f>20000+2000+493716+1213500+425300+223900+493716</f>
        <v>2872132</v>
      </c>
      <c r="L25" s="39" t="s">
        <v>89</v>
      </c>
      <c r="M25" s="39" t="s">
        <v>90</v>
      </c>
      <c r="N25" s="39" t="s">
        <v>91</v>
      </c>
      <c r="O25" s="39" t="s">
        <v>92</v>
      </c>
      <c r="P25" s="40" t="s">
        <v>93</v>
      </c>
      <c r="Q25" s="40" t="s">
        <v>94</v>
      </c>
      <c r="R25" s="40" t="s">
        <v>95</v>
      </c>
      <c r="S25" s="40" t="s">
        <v>96</v>
      </c>
      <c r="T25" s="54" t="s">
        <v>55</v>
      </c>
      <c r="U25" s="52"/>
      <c r="V25" s="69" t="s">
        <v>97</v>
      </c>
    </row>
    <row r="26" spans="1:22" ht="30.75" x14ac:dyDescent="0.2">
      <c r="A26" s="159"/>
      <c r="B26" s="161"/>
      <c r="C26" s="161"/>
      <c r="D26" s="73" t="s">
        <v>98</v>
      </c>
      <c r="E26" s="38"/>
      <c r="F26" s="38"/>
      <c r="G26" s="38"/>
      <c r="H26" s="64"/>
      <c r="I26" s="64"/>
      <c r="J26" s="74"/>
      <c r="K26" s="75">
        <f>K27+K28+K29+K30+K31+K32+K33+K34+K35+K36+K37+K38+K39+K40+K41+K42+K43+K44+K45+K46+K47+K48+K49+K50+K51+K52</f>
        <v>1839484</v>
      </c>
      <c r="L26" s="75">
        <f t="shared" ref="L26:O26" si="5">L27+L28+L29+L30+L31+L32+L33+L34+L35+L36+L37+L38+L39+L40+L41+L42+L43+L44+L45+L46+L47+L48+L49+L50+L51+L52</f>
        <v>33500</v>
      </c>
      <c r="M26" s="75">
        <f t="shared" si="5"/>
        <v>551796</v>
      </c>
      <c r="N26" s="75">
        <f t="shared" si="5"/>
        <v>695594</v>
      </c>
      <c r="O26" s="75">
        <f t="shared" si="5"/>
        <v>695594</v>
      </c>
      <c r="P26" s="76" t="s">
        <v>99</v>
      </c>
      <c r="Q26" s="77" t="s">
        <v>100</v>
      </c>
      <c r="R26" s="77" t="s">
        <v>101</v>
      </c>
      <c r="S26" s="77" t="s">
        <v>102</v>
      </c>
      <c r="T26" s="77" t="s">
        <v>102</v>
      </c>
      <c r="U26" s="68"/>
      <c r="V26" s="69"/>
    </row>
    <row r="27" spans="1:22" ht="48" x14ac:dyDescent="0.2">
      <c r="A27" s="159"/>
      <c r="B27" s="161"/>
      <c r="C27" s="161"/>
      <c r="D27" s="78" t="s">
        <v>103</v>
      </c>
      <c r="E27" s="79"/>
      <c r="F27" s="38"/>
      <c r="G27" s="38"/>
      <c r="H27" s="64"/>
      <c r="I27" s="64"/>
      <c r="J27" s="64"/>
      <c r="K27" s="80">
        <v>252000</v>
      </c>
      <c r="L27" s="80">
        <v>0</v>
      </c>
      <c r="M27" s="80">
        <v>103500</v>
      </c>
      <c r="N27" s="81">
        <v>103500</v>
      </c>
      <c r="O27" s="81">
        <v>103500</v>
      </c>
      <c r="P27" s="53" t="s">
        <v>104</v>
      </c>
      <c r="Q27" s="54" t="s">
        <v>55</v>
      </c>
      <c r="R27" s="54" t="s">
        <v>105</v>
      </c>
      <c r="S27" s="54" t="s">
        <v>106</v>
      </c>
      <c r="T27" s="54" t="s">
        <v>106</v>
      </c>
      <c r="U27" s="68"/>
      <c r="V27" s="69"/>
    </row>
    <row r="28" spans="1:22" ht="48" x14ac:dyDescent="0.2">
      <c r="A28" s="159"/>
      <c r="B28" s="161"/>
      <c r="C28" s="161"/>
      <c r="D28" s="78" t="s">
        <v>107</v>
      </c>
      <c r="E28" s="79"/>
      <c r="F28" s="38"/>
      <c r="G28" s="38"/>
      <c r="H28" s="64"/>
      <c r="I28" s="64"/>
      <c r="J28" s="64"/>
      <c r="K28" s="82">
        <v>85500</v>
      </c>
      <c r="L28" s="82">
        <v>0</v>
      </c>
      <c r="M28" s="82">
        <v>31500</v>
      </c>
      <c r="N28" s="83">
        <v>31500</v>
      </c>
      <c r="O28" s="83">
        <v>31500</v>
      </c>
      <c r="P28" s="53" t="s">
        <v>108</v>
      </c>
      <c r="Q28" s="54" t="s">
        <v>55</v>
      </c>
      <c r="R28" s="54" t="s">
        <v>109</v>
      </c>
      <c r="S28" s="54" t="s">
        <v>100</v>
      </c>
      <c r="T28" s="54" t="s">
        <v>100</v>
      </c>
      <c r="U28" s="68"/>
      <c r="V28" s="69"/>
    </row>
    <row r="29" spans="1:22" ht="48" x14ac:dyDescent="0.2">
      <c r="A29" s="159"/>
      <c r="B29" s="161"/>
      <c r="C29" s="161"/>
      <c r="D29" s="78" t="s">
        <v>110</v>
      </c>
      <c r="E29" s="79"/>
      <c r="F29" s="38"/>
      <c r="G29" s="38"/>
      <c r="H29" s="64"/>
      <c r="I29" s="64"/>
      <c r="J29" s="64"/>
      <c r="K29" s="82">
        <v>171000</v>
      </c>
      <c r="L29" s="82">
        <v>4500</v>
      </c>
      <c r="M29" s="82">
        <v>72000</v>
      </c>
      <c r="N29" s="83">
        <v>72000</v>
      </c>
      <c r="O29" s="83">
        <v>72000</v>
      </c>
      <c r="P29" s="53" t="s">
        <v>111</v>
      </c>
      <c r="Q29" s="54" t="s">
        <v>112</v>
      </c>
      <c r="R29" s="54" t="s">
        <v>109</v>
      </c>
      <c r="S29" s="54" t="s">
        <v>113</v>
      </c>
      <c r="T29" s="54" t="s">
        <v>113</v>
      </c>
      <c r="U29" s="68"/>
      <c r="V29" s="69"/>
    </row>
    <row r="30" spans="1:22" ht="72" x14ac:dyDescent="0.2">
      <c r="A30" s="159"/>
      <c r="B30" s="161"/>
      <c r="C30" s="161"/>
      <c r="D30" s="78" t="s">
        <v>114</v>
      </c>
      <c r="E30" s="79"/>
      <c r="F30" s="38"/>
      <c r="G30" s="38"/>
      <c r="H30" s="64"/>
      <c r="I30" s="64"/>
      <c r="J30" s="64"/>
      <c r="K30" s="82">
        <v>125000</v>
      </c>
      <c r="L30" s="82">
        <v>10000</v>
      </c>
      <c r="M30" s="82">
        <v>45000</v>
      </c>
      <c r="N30" s="83">
        <v>45000</v>
      </c>
      <c r="O30" s="83">
        <v>45000</v>
      </c>
      <c r="P30" s="53" t="s">
        <v>115</v>
      </c>
      <c r="Q30" s="54" t="s">
        <v>116</v>
      </c>
      <c r="R30" s="54" t="s">
        <v>109</v>
      </c>
      <c r="S30" s="54" t="s">
        <v>117</v>
      </c>
      <c r="T30" s="54" t="s">
        <v>117</v>
      </c>
      <c r="U30" s="68"/>
      <c r="V30" s="69"/>
    </row>
    <row r="31" spans="1:22" ht="48" x14ac:dyDescent="0.2">
      <c r="A31" s="159"/>
      <c r="B31" s="161"/>
      <c r="C31" s="161"/>
      <c r="D31" s="78" t="s">
        <v>118</v>
      </c>
      <c r="E31" s="79"/>
      <c r="F31" s="38"/>
      <c r="G31" s="38"/>
      <c r="H31" s="64"/>
      <c r="I31" s="64"/>
      <c r="J31" s="64"/>
      <c r="K31" s="82">
        <v>54000</v>
      </c>
      <c r="L31" s="82">
        <v>0</v>
      </c>
      <c r="M31" s="82">
        <v>9000</v>
      </c>
      <c r="N31" s="83">
        <v>22500</v>
      </c>
      <c r="O31" s="83">
        <v>22500</v>
      </c>
      <c r="P31" s="53" t="s">
        <v>119</v>
      </c>
      <c r="Q31" s="54" t="s">
        <v>55</v>
      </c>
      <c r="R31" s="54" t="s">
        <v>116</v>
      </c>
      <c r="S31" s="54" t="s">
        <v>109</v>
      </c>
      <c r="T31" s="54" t="s">
        <v>109</v>
      </c>
      <c r="U31" s="68"/>
      <c r="V31" s="69"/>
    </row>
    <row r="32" spans="1:22" ht="72" x14ac:dyDescent="0.2">
      <c r="A32" s="159"/>
      <c r="B32" s="161"/>
      <c r="C32" s="161"/>
      <c r="D32" s="78" t="s">
        <v>120</v>
      </c>
      <c r="E32" s="79"/>
      <c r="F32" s="38"/>
      <c r="G32" s="38"/>
      <c r="H32" s="64"/>
      <c r="I32" s="64"/>
      <c r="J32" s="64"/>
      <c r="K32" s="82">
        <v>225000</v>
      </c>
      <c r="L32" s="82">
        <v>0</v>
      </c>
      <c r="M32" s="82">
        <v>75000</v>
      </c>
      <c r="N32" s="83">
        <v>75000</v>
      </c>
      <c r="O32" s="83">
        <v>75000</v>
      </c>
      <c r="P32" s="53" t="s">
        <v>117</v>
      </c>
      <c r="Q32" s="54" t="s">
        <v>55</v>
      </c>
      <c r="R32" s="54" t="s">
        <v>121</v>
      </c>
      <c r="S32" s="54" t="s">
        <v>121</v>
      </c>
      <c r="T32" s="54" t="s">
        <v>121</v>
      </c>
      <c r="U32" s="68"/>
      <c r="V32" s="69"/>
    </row>
    <row r="33" spans="1:22" ht="48" x14ac:dyDescent="0.2">
      <c r="A33" s="159"/>
      <c r="B33" s="161"/>
      <c r="C33" s="161"/>
      <c r="D33" s="78" t="s">
        <v>122</v>
      </c>
      <c r="E33" s="79"/>
      <c r="F33" s="38"/>
      <c r="G33" s="38"/>
      <c r="H33" s="64"/>
      <c r="I33" s="64"/>
      <c r="J33" s="64"/>
      <c r="K33" s="82">
        <v>91800</v>
      </c>
      <c r="L33" s="82">
        <v>0</v>
      </c>
      <c r="M33" s="82">
        <v>16200</v>
      </c>
      <c r="N33" s="83">
        <v>37800</v>
      </c>
      <c r="O33" s="83">
        <v>37800</v>
      </c>
      <c r="P33" s="53" t="s">
        <v>123</v>
      </c>
      <c r="Q33" s="54" t="s">
        <v>55</v>
      </c>
      <c r="R33" s="54" t="s">
        <v>121</v>
      </c>
      <c r="S33" s="54" t="s">
        <v>100</v>
      </c>
      <c r="T33" s="54" t="s">
        <v>100</v>
      </c>
      <c r="U33" s="68"/>
      <c r="V33" s="69"/>
    </row>
    <row r="34" spans="1:22" ht="48" x14ac:dyDescent="0.2">
      <c r="A34" s="159"/>
      <c r="B34" s="161"/>
      <c r="C34" s="161"/>
      <c r="D34" s="78" t="s">
        <v>124</v>
      </c>
      <c r="E34" s="79"/>
      <c r="F34" s="38"/>
      <c r="G34" s="38"/>
      <c r="H34" s="64"/>
      <c r="I34" s="64"/>
      <c r="J34" s="64"/>
      <c r="K34" s="82">
        <v>84000</v>
      </c>
      <c r="L34" s="82">
        <v>0</v>
      </c>
      <c r="M34" s="82">
        <v>12000</v>
      </c>
      <c r="N34" s="83">
        <v>36000</v>
      </c>
      <c r="O34" s="83">
        <v>36000</v>
      </c>
      <c r="P34" s="53" t="s">
        <v>125</v>
      </c>
      <c r="Q34" s="54" t="s">
        <v>55</v>
      </c>
      <c r="R34" s="54" t="s">
        <v>116</v>
      </c>
      <c r="S34" s="54" t="s">
        <v>126</v>
      </c>
      <c r="T34" s="54" t="s">
        <v>126</v>
      </c>
      <c r="U34" s="68"/>
      <c r="V34" s="69"/>
    </row>
    <row r="35" spans="1:22" ht="48" x14ac:dyDescent="0.2">
      <c r="A35" s="159"/>
      <c r="B35" s="161"/>
      <c r="C35" s="161"/>
      <c r="D35" s="78" t="s">
        <v>127</v>
      </c>
      <c r="E35" s="79"/>
      <c r="F35" s="38"/>
      <c r="G35" s="38"/>
      <c r="H35" s="64"/>
      <c r="I35" s="64"/>
      <c r="J35" s="64"/>
      <c r="K35" s="82">
        <v>45000</v>
      </c>
      <c r="L35" s="82">
        <v>0</v>
      </c>
      <c r="M35" s="82">
        <v>9000</v>
      </c>
      <c r="N35" s="83">
        <v>18000</v>
      </c>
      <c r="O35" s="83">
        <v>18000</v>
      </c>
      <c r="P35" s="53" t="s">
        <v>105</v>
      </c>
      <c r="Q35" s="54" t="s">
        <v>55</v>
      </c>
      <c r="R35" s="54" t="s">
        <v>116</v>
      </c>
      <c r="S35" s="54" t="s">
        <v>128</v>
      </c>
      <c r="T35" s="54" t="s">
        <v>128</v>
      </c>
      <c r="U35" s="68"/>
      <c r="V35" s="69"/>
    </row>
    <row r="36" spans="1:22" ht="48" x14ac:dyDescent="0.2">
      <c r="A36" s="159"/>
      <c r="B36" s="161"/>
      <c r="C36" s="161"/>
      <c r="D36" s="78" t="s">
        <v>129</v>
      </c>
      <c r="E36" s="79"/>
      <c r="F36" s="38"/>
      <c r="G36" s="38"/>
      <c r="H36" s="64"/>
      <c r="I36" s="64"/>
      <c r="J36" s="64"/>
      <c r="K36" s="82">
        <v>54000</v>
      </c>
      <c r="L36" s="82">
        <v>9000</v>
      </c>
      <c r="M36" s="82">
        <v>9000</v>
      </c>
      <c r="N36" s="83">
        <v>18000</v>
      </c>
      <c r="O36" s="83">
        <v>18000</v>
      </c>
      <c r="P36" s="53" t="s">
        <v>119</v>
      </c>
      <c r="Q36" s="54" t="s">
        <v>116</v>
      </c>
      <c r="R36" s="54" t="s">
        <v>116</v>
      </c>
      <c r="S36" s="54" t="s">
        <v>128</v>
      </c>
      <c r="T36" s="54" t="s">
        <v>128</v>
      </c>
      <c r="U36" s="68"/>
      <c r="V36" s="69"/>
    </row>
    <row r="37" spans="1:22" ht="48" x14ac:dyDescent="0.2">
      <c r="A37" s="159"/>
      <c r="B37" s="161"/>
      <c r="C37" s="161"/>
      <c r="D37" s="78" t="s">
        <v>130</v>
      </c>
      <c r="E37" s="79"/>
      <c r="F37" s="38"/>
      <c r="G37" s="38"/>
      <c r="H37" s="64"/>
      <c r="I37" s="64"/>
      <c r="J37" s="64"/>
      <c r="K37" s="82">
        <v>102000</v>
      </c>
      <c r="L37" s="82">
        <v>0</v>
      </c>
      <c r="M37" s="82">
        <v>18000</v>
      </c>
      <c r="N37" s="83">
        <v>42000</v>
      </c>
      <c r="O37" s="83">
        <v>42000</v>
      </c>
      <c r="P37" s="53" t="s">
        <v>123</v>
      </c>
      <c r="Q37" s="54" t="s">
        <v>55</v>
      </c>
      <c r="R37" s="54" t="s">
        <v>121</v>
      </c>
      <c r="S37" s="54" t="s">
        <v>100</v>
      </c>
      <c r="T37" s="54" t="s">
        <v>100</v>
      </c>
      <c r="U37" s="68"/>
      <c r="V37" s="69"/>
    </row>
    <row r="38" spans="1:22" ht="48" x14ac:dyDescent="0.2">
      <c r="A38" s="159"/>
      <c r="B38" s="161"/>
      <c r="C38" s="161"/>
      <c r="D38" s="78" t="s">
        <v>131</v>
      </c>
      <c r="E38" s="79"/>
      <c r="F38" s="38"/>
      <c r="G38" s="38"/>
      <c r="H38" s="64"/>
      <c r="I38" s="64"/>
      <c r="J38" s="64"/>
      <c r="K38" s="82">
        <v>75000</v>
      </c>
      <c r="L38" s="82">
        <v>0</v>
      </c>
      <c r="M38" s="82">
        <v>15000</v>
      </c>
      <c r="N38" s="83">
        <v>30000</v>
      </c>
      <c r="O38" s="83">
        <v>30000</v>
      </c>
      <c r="P38" s="53" t="s">
        <v>132</v>
      </c>
      <c r="Q38" s="54" t="s">
        <v>55</v>
      </c>
      <c r="R38" s="54" t="s">
        <v>121</v>
      </c>
      <c r="S38" s="54" t="s">
        <v>126</v>
      </c>
      <c r="T38" s="54" t="s">
        <v>126</v>
      </c>
      <c r="U38" s="68"/>
      <c r="V38" s="69"/>
    </row>
    <row r="39" spans="1:22" ht="72" x14ac:dyDescent="0.2">
      <c r="A39" s="159"/>
      <c r="B39" s="161"/>
      <c r="C39" s="161"/>
      <c r="D39" s="78" t="s">
        <v>133</v>
      </c>
      <c r="E39" s="79"/>
      <c r="F39" s="38"/>
      <c r="G39" s="38"/>
      <c r="H39" s="64"/>
      <c r="I39" s="64"/>
      <c r="J39" s="64"/>
      <c r="K39" s="82">
        <v>67500</v>
      </c>
      <c r="L39" s="82">
        <v>0</v>
      </c>
      <c r="M39" s="82">
        <v>22500</v>
      </c>
      <c r="N39" s="83">
        <v>22500</v>
      </c>
      <c r="O39" s="83">
        <v>22500</v>
      </c>
      <c r="P39" s="53" t="s">
        <v>132</v>
      </c>
      <c r="Q39" s="54" t="s">
        <v>55</v>
      </c>
      <c r="R39" s="54" t="s">
        <v>109</v>
      </c>
      <c r="S39" s="54" t="s">
        <v>109</v>
      </c>
      <c r="T39" s="54" t="s">
        <v>109</v>
      </c>
      <c r="U39" s="68"/>
      <c r="V39" s="69"/>
    </row>
    <row r="40" spans="1:22" ht="48" x14ac:dyDescent="0.2">
      <c r="A40" s="159"/>
      <c r="B40" s="161"/>
      <c r="C40" s="161"/>
      <c r="D40" s="78" t="s">
        <v>134</v>
      </c>
      <c r="E40" s="79"/>
      <c r="F40" s="38"/>
      <c r="G40" s="38"/>
      <c r="H40" s="64"/>
      <c r="I40" s="64"/>
      <c r="J40" s="64"/>
      <c r="K40" s="82">
        <v>27000</v>
      </c>
      <c r="L40" s="82">
        <v>0</v>
      </c>
      <c r="M40" s="82">
        <v>9000</v>
      </c>
      <c r="N40" s="83">
        <v>9000</v>
      </c>
      <c r="O40" s="83">
        <v>9000</v>
      </c>
      <c r="P40" s="53" t="s">
        <v>126</v>
      </c>
      <c r="Q40" s="54" t="s">
        <v>55</v>
      </c>
      <c r="R40" s="54" t="s">
        <v>116</v>
      </c>
      <c r="S40" s="54" t="s">
        <v>116</v>
      </c>
      <c r="T40" s="54" t="s">
        <v>116</v>
      </c>
      <c r="U40" s="68"/>
      <c r="V40" s="69"/>
    </row>
    <row r="41" spans="1:22" ht="48" x14ac:dyDescent="0.2">
      <c r="A41" s="159"/>
      <c r="B41" s="161"/>
      <c r="C41" s="161"/>
      <c r="D41" s="78" t="s">
        <v>135</v>
      </c>
      <c r="E41" s="79"/>
      <c r="F41" s="38"/>
      <c r="G41" s="38"/>
      <c r="H41" s="64"/>
      <c r="I41" s="64"/>
      <c r="J41" s="64"/>
      <c r="K41" s="82">
        <v>15000</v>
      </c>
      <c r="L41" s="82">
        <v>0</v>
      </c>
      <c r="M41" s="82">
        <v>5000</v>
      </c>
      <c r="N41" s="83">
        <v>5000</v>
      </c>
      <c r="O41" s="83">
        <v>5000</v>
      </c>
      <c r="P41" s="53" t="s">
        <v>121</v>
      </c>
      <c r="Q41" s="54" t="s">
        <v>55</v>
      </c>
      <c r="R41" s="54" t="s">
        <v>112</v>
      </c>
      <c r="S41" s="54" t="s">
        <v>112</v>
      </c>
      <c r="T41" s="54" t="s">
        <v>112</v>
      </c>
      <c r="U41" s="68"/>
      <c r="V41" s="69"/>
    </row>
    <row r="42" spans="1:22" ht="48" x14ac:dyDescent="0.2">
      <c r="A42" s="159"/>
      <c r="B42" s="161"/>
      <c r="C42" s="161"/>
      <c r="D42" s="78" t="s">
        <v>136</v>
      </c>
      <c r="E42" s="79"/>
      <c r="F42" s="38"/>
      <c r="G42" s="38"/>
      <c r="H42" s="64"/>
      <c r="I42" s="64"/>
      <c r="J42" s="64"/>
      <c r="K42" s="82">
        <v>40500</v>
      </c>
      <c r="L42" s="82">
        <v>0</v>
      </c>
      <c r="M42" s="82">
        <v>13500</v>
      </c>
      <c r="N42" s="83">
        <v>13500</v>
      </c>
      <c r="O42" s="83">
        <v>13500</v>
      </c>
      <c r="P42" s="53" t="s">
        <v>117</v>
      </c>
      <c r="Q42" s="54" t="s">
        <v>55</v>
      </c>
      <c r="R42" s="54" t="s">
        <v>121</v>
      </c>
      <c r="S42" s="54" t="s">
        <v>121</v>
      </c>
      <c r="T42" s="54" t="s">
        <v>121</v>
      </c>
      <c r="U42" s="68"/>
      <c r="V42" s="69"/>
    </row>
    <row r="43" spans="1:22" ht="72" x14ac:dyDescent="0.2">
      <c r="A43" s="159"/>
      <c r="B43" s="161"/>
      <c r="C43" s="161"/>
      <c r="D43" s="78" t="s">
        <v>137</v>
      </c>
      <c r="E43" s="79"/>
      <c r="F43" s="38"/>
      <c r="G43" s="38"/>
      <c r="H43" s="64"/>
      <c r="I43" s="64"/>
      <c r="J43" s="64"/>
      <c r="K43" s="82">
        <v>6000</v>
      </c>
      <c r="L43" s="82">
        <v>0</v>
      </c>
      <c r="M43" s="82">
        <v>2000</v>
      </c>
      <c r="N43" s="83">
        <v>2000</v>
      </c>
      <c r="O43" s="83">
        <v>2000</v>
      </c>
      <c r="P43" s="53" t="s">
        <v>121</v>
      </c>
      <c r="Q43" s="54" t="s">
        <v>55</v>
      </c>
      <c r="R43" s="54" t="s">
        <v>112</v>
      </c>
      <c r="S43" s="54" t="s">
        <v>112</v>
      </c>
      <c r="T43" s="54" t="s">
        <v>112</v>
      </c>
      <c r="U43" s="68"/>
      <c r="V43" s="69"/>
    </row>
    <row r="44" spans="1:22" ht="72" x14ac:dyDescent="0.2">
      <c r="A44" s="159"/>
      <c r="B44" s="161"/>
      <c r="C44" s="161"/>
      <c r="D44" s="78" t="s">
        <v>138</v>
      </c>
      <c r="E44" s="79"/>
      <c r="F44" s="38"/>
      <c r="G44" s="38"/>
      <c r="H44" s="64"/>
      <c r="I44" s="64"/>
      <c r="J44" s="64"/>
      <c r="K44" s="82">
        <v>4197</v>
      </c>
      <c r="L44" s="82">
        <v>0</v>
      </c>
      <c r="M44" s="82">
        <v>1399</v>
      </c>
      <c r="N44" s="83">
        <v>1399</v>
      </c>
      <c r="O44" s="83">
        <v>1399</v>
      </c>
      <c r="P44" s="53" t="s">
        <v>121</v>
      </c>
      <c r="Q44" s="54" t="s">
        <v>55</v>
      </c>
      <c r="R44" s="54" t="s">
        <v>112</v>
      </c>
      <c r="S44" s="54" t="s">
        <v>112</v>
      </c>
      <c r="T44" s="54" t="s">
        <v>112</v>
      </c>
      <c r="U44" s="68"/>
      <c r="V44" s="69"/>
    </row>
    <row r="45" spans="1:22" ht="72" x14ac:dyDescent="0.2">
      <c r="A45" s="159"/>
      <c r="B45" s="161"/>
      <c r="C45" s="161"/>
      <c r="D45" s="78" t="s">
        <v>139</v>
      </c>
      <c r="E45" s="79"/>
      <c r="F45" s="38"/>
      <c r="G45" s="38"/>
      <c r="H45" s="64"/>
      <c r="I45" s="64"/>
      <c r="J45" s="64"/>
      <c r="K45" s="82">
        <v>4197</v>
      </c>
      <c r="L45" s="82">
        <v>0</v>
      </c>
      <c r="M45" s="82">
        <v>1399</v>
      </c>
      <c r="N45" s="83">
        <v>1399</v>
      </c>
      <c r="O45" s="82">
        <v>1399</v>
      </c>
      <c r="P45" s="53" t="s">
        <v>121</v>
      </c>
      <c r="Q45" s="54" t="s">
        <v>55</v>
      </c>
      <c r="R45" s="54" t="s">
        <v>112</v>
      </c>
      <c r="S45" s="54" t="s">
        <v>112</v>
      </c>
      <c r="T45" s="54" t="s">
        <v>112</v>
      </c>
      <c r="U45" s="68"/>
      <c r="V45" s="69"/>
    </row>
    <row r="46" spans="1:22" ht="48" x14ac:dyDescent="0.2">
      <c r="A46" s="159"/>
      <c r="B46" s="161"/>
      <c r="C46" s="161"/>
      <c r="D46" s="78" t="s">
        <v>140</v>
      </c>
      <c r="E46" s="79"/>
      <c r="F46" s="38"/>
      <c r="G46" s="38"/>
      <c r="H46" s="64"/>
      <c r="I46" s="64"/>
      <c r="J46" s="64"/>
      <c r="K46" s="82">
        <v>4197</v>
      </c>
      <c r="L46" s="82">
        <v>0</v>
      </c>
      <c r="M46" s="82">
        <v>1399</v>
      </c>
      <c r="N46" s="83">
        <v>1399</v>
      </c>
      <c r="O46" s="82">
        <v>1399</v>
      </c>
      <c r="P46" s="53" t="s">
        <v>121</v>
      </c>
      <c r="Q46" s="54" t="s">
        <v>55</v>
      </c>
      <c r="R46" s="54" t="s">
        <v>112</v>
      </c>
      <c r="S46" s="54" t="s">
        <v>112</v>
      </c>
      <c r="T46" s="54" t="s">
        <v>112</v>
      </c>
      <c r="U46" s="68"/>
      <c r="V46" s="69"/>
    </row>
    <row r="47" spans="1:22" ht="48" x14ac:dyDescent="0.2">
      <c r="A47" s="159"/>
      <c r="B47" s="161"/>
      <c r="C47" s="161"/>
      <c r="D47" s="78" t="s">
        <v>141</v>
      </c>
      <c r="E47" s="79"/>
      <c r="F47" s="38"/>
      <c r="G47" s="38"/>
      <c r="H47" s="64"/>
      <c r="I47" s="64"/>
      <c r="J47" s="64"/>
      <c r="K47" s="82">
        <v>4197</v>
      </c>
      <c r="L47" s="82">
        <v>0</v>
      </c>
      <c r="M47" s="82">
        <v>1399</v>
      </c>
      <c r="N47" s="83">
        <v>1399</v>
      </c>
      <c r="O47" s="82">
        <v>1399</v>
      </c>
      <c r="P47" s="53" t="s">
        <v>121</v>
      </c>
      <c r="Q47" s="54" t="s">
        <v>55</v>
      </c>
      <c r="R47" s="54" t="s">
        <v>112</v>
      </c>
      <c r="S47" s="54" t="s">
        <v>112</v>
      </c>
      <c r="T47" s="54" t="s">
        <v>112</v>
      </c>
      <c r="U47" s="68"/>
      <c r="V47" s="69"/>
    </row>
    <row r="48" spans="1:22" ht="48" x14ac:dyDescent="0.2">
      <c r="A48" s="159"/>
      <c r="B48" s="161"/>
      <c r="C48" s="161"/>
      <c r="D48" s="78" t="s">
        <v>142</v>
      </c>
      <c r="E48" s="79"/>
      <c r="F48" s="38"/>
      <c r="G48" s="38"/>
      <c r="H48" s="64"/>
      <c r="I48" s="64"/>
      <c r="J48" s="64"/>
      <c r="K48" s="82">
        <v>2798</v>
      </c>
      <c r="L48" s="82">
        <v>0</v>
      </c>
      <c r="M48" s="82">
        <v>0</v>
      </c>
      <c r="N48" s="83">
        <v>1399</v>
      </c>
      <c r="O48" s="82">
        <v>1399</v>
      </c>
      <c r="P48" s="53" t="s">
        <v>116</v>
      </c>
      <c r="Q48" s="54" t="s">
        <v>55</v>
      </c>
      <c r="R48" s="54" t="s">
        <v>55</v>
      </c>
      <c r="S48" s="54" t="s">
        <v>112</v>
      </c>
      <c r="T48" s="54" t="s">
        <v>112</v>
      </c>
      <c r="U48" s="68"/>
      <c r="V48" s="69"/>
    </row>
    <row r="49" spans="1:22" ht="48" x14ac:dyDescent="0.2">
      <c r="A49" s="159"/>
      <c r="B49" s="161"/>
      <c r="C49" s="161"/>
      <c r="D49" s="78" t="s">
        <v>143</v>
      </c>
      <c r="E49" s="79"/>
      <c r="F49" s="38"/>
      <c r="G49" s="38"/>
      <c r="H49" s="64"/>
      <c r="I49" s="64"/>
      <c r="J49" s="64"/>
      <c r="K49" s="82">
        <v>2798</v>
      </c>
      <c r="L49" s="82">
        <v>0</v>
      </c>
      <c r="M49" s="82">
        <v>0</v>
      </c>
      <c r="N49" s="83">
        <v>1399</v>
      </c>
      <c r="O49" s="82">
        <v>1399</v>
      </c>
      <c r="P49" s="53" t="s">
        <v>116</v>
      </c>
      <c r="Q49" s="54" t="s">
        <v>55</v>
      </c>
      <c r="R49" s="54" t="s">
        <v>55</v>
      </c>
      <c r="S49" s="54" t="s">
        <v>112</v>
      </c>
      <c r="T49" s="54" t="s">
        <v>112</v>
      </c>
      <c r="U49" s="68"/>
      <c r="V49" s="69"/>
    </row>
    <row r="50" spans="1:22" ht="48" x14ac:dyDescent="0.2">
      <c r="A50" s="159"/>
      <c r="B50" s="161"/>
      <c r="C50" s="161"/>
      <c r="D50" s="78" t="s">
        <v>144</v>
      </c>
      <c r="E50" s="79"/>
      <c r="F50" s="38"/>
      <c r="G50" s="38"/>
      <c r="H50" s="64"/>
      <c r="I50" s="64"/>
      <c r="J50" s="64"/>
      <c r="K50" s="82">
        <v>285000</v>
      </c>
      <c r="L50" s="82">
        <v>10000</v>
      </c>
      <c r="M50" s="82">
        <v>75000</v>
      </c>
      <c r="N50" s="83">
        <v>100000</v>
      </c>
      <c r="O50" s="82">
        <v>100000</v>
      </c>
      <c r="P50" s="53" t="s">
        <v>145</v>
      </c>
      <c r="Q50" s="54" t="s">
        <v>116</v>
      </c>
      <c r="R50" s="54" t="s">
        <v>132</v>
      </c>
      <c r="S50" s="54" t="s">
        <v>146</v>
      </c>
      <c r="T50" s="54" t="s">
        <v>146</v>
      </c>
      <c r="U50" s="68"/>
      <c r="V50" s="69"/>
    </row>
    <row r="51" spans="1:22" ht="48" x14ac:dyDescent="0.2">
      <c r="A51" s="159"/>
      <c r="B51" s="161"/>
      <c r="C51" s="161"/>
      <c r="D51" s="78" t="s">
        <v>147</v>
      </c>
      <c r="E51" s="79"/>
      <c r="F51" s="38"/>
      <c r="G51" s="38"/>
      <c r="H51" s="64"/>
      <c r="I51" s="64"/>
      <c r="J51" s="64"/>
      <c r="K51" s="82">
        <v>4000</v>
      </c>
      <c r="L51" s="82">
        <v>0</v>
      </c>
      <c r="M51" s="82">
        <v>4000</v>
      </c>
      <c r="N51" s="83">
        <v>0</v>
      </c>
      <c r="O51" s="82">
        <v>0</v>
      </c>
      <c r="P51" s="53" t="s">
        <v>116</v>
      </c>
      <c r="Q51" s="54" t="s">
        <v>55</v>
      </c>
      <c r="R51" s="54" t="s">
        <v>116</v>
      </c>
      <c r="S51" s="54" t="s">
        <v>55</v>
      </c>
      <c r="T51" s="54" t="s">
        <v>55</v>
      </c>
      <c r="U51" s="68"/>
      <c r="V51" s="69"/>
    </row>
    <row r="52" spans="1:22" ht="72" x14ac:dyDescent="0.2">
      <c r="A52" s="159"/>
      <c r="B52" s="161"/>
      <c r="C52" s="161"/>
      <c r="D52" s="78" t="s">
        <v>148</v>
      </c>
      <c r="E52" s="79"/>
      <c r="F52" s="38"/>
      <c r="G52" s="38"/>
      <c r="H52" s="64"/>
      <c r="I52" s="64"/>
      <c r="J52" s="64"/>
      <c r="K52" s="82">
        <v>7800</v>
      </c>
      <c r="L52" s="82">
        <v>0</v>
      </c>
      <c r="M52" s="82">
        <v>0</v>
      </c>
      <c r="N52" s="83">
        <v>3900</v>
      </c>
      <c r="O52" s="82">
        <v>3900</v>
      </c>
      <c r="P52" s="53" t="s">
        <v>126</v>
      </c>
      <c r="Q52" s="54" t="s">
        <v>55</v>
      </c>
      <c r="R52" s="54" t="s">
        <v>55</v>
      </c>
      <c r="S52" s="54" t="s">
        <v>121</v>
      </c>
      <c r="T52" s="54" t="s">
        <v>121</v>
      </c>
      <c r="U52" s="68"/>
      <c r="V52" s="69"/>
    </row>
    <row r="53" spans="1:22" ht="30.75" x14ac:dyDescent="0.2">
      <c r="A53" s="159"/>
      <c r="B53" s="161"/>
      <c r="C53" s="157" t="s">
        <v>149</v>
      </c>
      <c r="D53" s="84" t="s">
        <v>22</v>
      </c>
      <c r="E53" s="27"/>
      <c r="F53" s="27"/>
      <c r="G53" s="27"/>
      <c r="H53" s="60"/>
      <c r="I53" s="60"/>
      <c r="J53" s="60"/>
      <c r="K53" s="51">
        <f>K54+K55+K56+K57+K58</f>
        <v>280386080</v>
      </c>
      <c r="L53" s="51">
        <f>8500+265000+25000</f>
        <v>298500</v>
      </c>
      <c r="M53" s="51">
        <f>38400000+66310+2013050+224000+37000000+540000+37300+1150000+12450000</f>
        <v>91880660</v>
      </c>
      <c r="N53" s="51">
        <f>509020+83860000+3600000+2165000+26359700+159000+6000+47647710+17137000+13106150</f>
        <v>194549580</v>
      </c>
      <c r="O53" s="51">
        <f>430000+58800000+1060000+5000000+560000+8409200+89000</f>
        <v>74348200</v>
      </c>
      <c r="P53" s="29" t="s">
        <v>150</v>
      </c>
      <c r="Q53" s="27"/>
      <c r="R53" s="27"/>
      <c r="S53" s="27"/>
      <c r="T53" s="27"/>
      <c r="U53" s="25"/>
      <c r="V53" s="46"/>
    </row>
    <row r="54" spans="1:22" ht="409.5" x14ac:dyDescent="0.2">
      <c r="A54" s="159"/>
      <c r="B54" s="161"/>
      <c r="C54" s="157"/>
      <c r="D54" s="68" t="s">
        <v>303</v>
      </c>
      <c r="E54" s="38"/>
      <c r="F54" s="38"/>
      <c r="G54" s="38"/>
      <c r="H54" s="64"/>
      <c r="I54" s="64"/>
      <c r="J54" s="64"/>
      <c r="K54" s="39">
        <f>8500+38400000+66310+509020+430000</f>
        <v>39413830</v>
      </c>
      <c r="L54" s="39" t="s">
        <v>151</v>
      </c>
      <c r="M54" s="39" t="s">
        <v>152</v>
      </c>
      <c r="N54" s="39" t="s">
        <v>304</v>
      </c>
      <c r="O54" s="39" t="s">
        <v>153</v>
      </c>
      <c r="P54" s="55" t="s">
        <v>154</v>
      </c>
      <c r="Q54" s="55" t="s">
        <v>155</v>
      </c>
      <c r="R54" s="55" t="s">
        <v>156</v>
      </c>
      <c r="S54" s="55" t="s">
        <v>157</v>
      </c>
      <c r="T54" s="85" t="s">
        <v>158</v>
      </c>
      <c r="U54" s="36" t="s">
        <v>159</v>
      </c>
      <c r="V54" s="48"/>
    </row>
    <row r="55" spans="1:22" ht="409.5" x14ac:dyDescent="0.2">
      <c r="A55" s="159"/>
      <c r="B55" s="161"/>
      <c r="C55" s="157"/>
      <c r="D55" s="52" t="s">
        <v>305</v>
      </c>
      <c r="E55" s="38"/>
      <c r="F55" s="38"/>
      <c r="G55" s="38"/>
      <c r="H55" s="64"/>
      <c r="I55" s="64"/>
      <c r="J55" s="64"/>
      <c r="K55" s="39">
        <f>3600000+265000+3600000+2013050+83860000+3600000+2165000+58800000+3600000+1060000</f>
        <v>162563050</v>
      </c>
      <c r="L55" s="39" t="s">
        <v>160</v>
      </c>
      <c r="M55" s="39" t="s">
        <v>306</v>
      </c>
      <c r="N55" s="39" t="s">
        <v>307</v>
      </c>
      <c r="O55" s="39" t="s">
        <v>161</v>
      </c>
      <c r="P55" s="85" t="s">
        <v>162</v>
      </c>
      <c r="Q55" s="55" t="s">
        <v>163</v>
      </c>
      <c r="R55" s="55" t="s">
        <v>164</v>
      </c>
      <c r="S55" s="55" t="s">
        <v>165</v>
      </c>
      <c r="T55" s="55" t="s">
        <v>166</v>
      </c>
      <c r="U55" s="86" t="s">
        <v>167</v>
      </c>
      <c r="V55" s="87"/>
    </row>
    <row r="56" spans="1:22" ht="409.5" x14ac:dyDescent="0.2">
      <c r="A56" s="159"/>
      <c r="B56" s="161"/>
      <c r="C56" s="157"/>
      <c r="D56" s="52" t="s">
        <v>168</v>
      </c>
      <c r="E56" s="38"/>
      <c r="F56" s="38"/>
      <c r="G56" s="38"/>
      <c r="H56" s="64"/>
      <c r="I56" s="64"/>
      <c r="J56" s="64"/>
      <c r="K56" s="39">
        <v>32327700</v>
      </c>
      <c r="L56" s="39" t="s">
        <v>169</v>
      </c>
      <c r="M56" s="39" t="s">
        <v>170</v>
      </c>
      <c r="N56" s="88" t="s">
        <v>171</v>
      </c>
      <c r="O56" s="39" t="s">
        <v>172</v>
      </c>
      <c r="P56" s="89" t="s">
        <v>173</v>
      </c>
      <c r="Q56" s="85" t="s">
        <v>174</v>
      </c>
      <c r="R56" s="90" t="s">
        <v>175</v>
      </c>
      <c r="S56" s="91" t="s">
        <v>176</v>
      </c>
      <c r="T56" s="55" t="s">
        <v>177</v>
      </c>
      <c r="U56" s="36" t="s">
        <v>178</v>
      </c>
      <c r="V56" s="50" t="s">
        <v>179</v>
      </c>
    </row>
    <row r="57" spans="1:22" ht="409.5" x14ac:dyDescent="0.2">
      <c r="A57" s="159"/>
      <c r="B57" s="161"/>
      <c r="C57" s="157"/>
      <c r="D57" s="52" t="s">
        <v>308</v>
      </c>
      <c r="E57" s="38"/>
      <c r="F57" s="38"/>
      <c r="G57" s="38"/>
      <c r="H57" s="64"/>
      <c r="I57" s="64"/>
      <c r="J57" s="64"/>
      <c r="K57" s="39">
        <v>37546000</v>
      </c>
      <c r="L57" s="39">
        <v>0</v>
      </c>
      <c r="M57" s="39" t="s">
        <v>309</v>
      </c>
      <c r="N57" s="39" t="s">
        <v>310</v>
      </c>
      <c r="O57" s="39">
        <v>0</v>
      </c>
      <c r="P57" s="85" t="s">
        <v>180</v>
      </c>
      <c r="Q57" s="85" t="s">
        <v>181</v>
      </c>
      <c r="R57" s="85" t="s">
        <v>182</v>
      </c>
      <c r="S57" s="85" t="s">
        <v>183</v>
      </c>
      <c r="T57" s="85" t="s">
        <v>181</v>
      </c>
      <c r="U57" s="36" t="s">
        <v>184</v>
      </c>
      <c r="V57" s="86" t="s">
        <v>185</v>
      </c>
    </row>
    <row r="58" spans="1:22" ht="409.5" x14ac:dyDescent="0.2">
      <c r="A58" s="159"/>
      <c r="B58" s="161"/>
      <c r="C58" s="157"/>
      <c r="D58" s="92" t="s">
        <v>186</v>
      </c>
      <c r="E58" s="38"/>
      <c r="F58" s="38"/>
      <c r="G58" s="38"/>
      <c r="H58" s="64"/>
      <c r="I58" s="64"/>
      <c r="J58" s="64"/>
      <c r="K58" s="39">
        <v>8535500</v>
      </c>
      <c r="L58" s="39">
        <v>0</v>
      </c>
      <c r="M58" s="39" t="s">
        <v>187</v>
      </c>
      <c r="N58" s="39">
        <v>0</v>
      </c>
      <c r="O58" s="39" t="s">
        <v>188</v>
      </c>
      <c r="P58" s="55" t="s">
        <v>189</v>
      </c>
      <c r="Q58" s="55" t="s">
        <v>181</v>
      </c>
      <c r="R58" s="55" t="s">
        <v>190</v>
      </c>
      <c r="S58" s="85" t="s">
        <v>181</v>
      </c>
      <c r="T58" s="55" t="s">
        <v>191</v>
      </c>
      <c r="U58" s="36"/>
      <c r="V58" s="86"/>
    </row>
    <row r="59" spans="1:22" ht="30.75" x14ac:dyDescent="0.2">
      <c r="A59" s="159"/>
      <c r="B59" s="161"/>
      <c r="C59" s="160" t="s">
        <v>192</v>
      </c>
      <c r="D59" s="25" t="s">
        <v>22</v>
      </c>
      <c r="E59" s="27"/>
      <c r="F59" s="27"/>
      <c r="G59" s="27"/>
      <c r="H59" s="60"/>
      <c r="I59" s="60"/>
      <c r="J59" s="60"/>
      <c r="K59" s="61">
        <f>L59+M59+N59+O59</f>
        <v>18963060</v>
      </c>
      <c r="L59" s="61">
        <v>185900</v>
      </c>
      <c r="M59" s="61">
        <f>17500000+205510</f>
        <v>17705510</v>
      </c>
      <c r="N59" s="51">
        <v>987600</v>
      </c>
      <c r="O59" s="51">
        <v>84050</v>
      </c>
      <c r="P59" s="29" t="s">
        <v>193</v>
      </c>
      <c r="Q59" s="27"/>
      <c r="R59" s="93"/>
      <c r="S59" s="94"/>
      <c r="T59" s="34"/>
      <c r="U59" s="95"/>
      <c r="V59" s="95"/>
    </row>
    <row r="60" spans="1:22" ht="409.5" x14ac:dyDescent="0.2">
      <c r="A60" s="159"/>
      <c r="B60" s="161"/>
      <c r="C60" s="161"/>
      <c r="D60" s="52" t="s">
        <v>311</v>
      </c>
      <c r="E60" s="38"/>
      <c r="F60" s="38"/>
      <c r="G60" s="38"/>
      <c r="H60" s="64"/>
      <c r="I60" s="64"/>
      <c r="J60" s="64"/>
      <c r="K60" s="39">
        <f>185900+17500000+205510+987600+84050</f>
        <v>18963060</v>
      </c>
      <c r="L60" s="39" t="s">
        <v>194</v>
      </c>
      <c r="M60" s="39" t="s">
        <v>312</v>
      </c>
      <c r="N60" s="39" t="s">
        <v>195</v>
      </c>
      <c r="O60" s="39" t="s">
        <v>196</v>
      </c>
      <c r="P60" s="96" t="s">
        <v>197</v>
      </c>
      <c r="Q60" s="55" t="s">
        <v>198</v>
      </c>
      <c r="R60" s="90" t="s">
        <v>199</v>
      </c>
      <c r="S60" s="55" t="s">
        <v>200</v>
      </c>
      <c r="T60" s="55" t="s">
        <v>201</v>
      </c>
      <c r="U60" s="86" t="s">
        <v>202</v>
      </c>
      <c r="V60" s="86" t="s">
        <v>203</v>
      </c>
    </row>
    <row r="61" spans="1:22" ht="30.75" x14ac:dyDescent="0.2">
      <c r="A61" s="158">
        <v>2</v>
      </c>
      <c r="B61" s="157" t="s">
        <v>204</v>
      </c>
      <c r="C61" s="157" t="s">
        <v>205</v>
      </c>
      <c r="D61" s="25" t="s">
        <v>22</v>
      </c>
      <c r="E61" s="27"/>
      <c r="F61" s="27"/>
      <c r="G61" s="27"/>
      <c r="H61" s="60"/>
      <c r="I61" s="60"/>
      <c r="J61" s="60"/>
      <c r="K61" s="51">
        <f>K62+K63+K64+K65</f>
        <v>78893200</v>
      </c>
      <c r="L61" s="51">
        <f>53900</f>
        <v>53900</v>
      </c>
      <c r="M61" s="51">
        <f>140800+962000+7000000+144000+357900+480000+5065000</f>
        <v>14149700</v>
      </c>
      <c r="N61" s="51">
        <f>62100+530000+53000+3060000+1113900+6930000+6534600+5000000</f>
        <v>23283600</v>
      </c>
      <c r="O61" s="51">
        <f>46000+39760000+1600000</f>
        <v>41406000</v>
      </c>
      <c r="P61" s="29" t="s">
        <v>150</v>
      </c>
      <c r="Q61" s="27"/>
      <c r="R61" s="93"/>
      <c r="S61" s="94"/>
      <c r="T61" s="34"/>
      <c r="U61" s="95"/>
      <c r="V61" s="95"/>
    </row>
    <row r="62" spans="1:22" ht="409.5" x14ac:dyDescent="0.2">
      <c r="A62" s="159"/>
      <c r="B62" s="157"/>
      <c r="C62" s="157"/>
      <c r="D62" s="97" t="s">
        <v>313</v>
      </c>
      <c r="E62" s="38"/>
      <c r="F62" s="38"/>
      <c r="G62" s="38"/>
      <c r="H62" s="64"/>
      <c r="I62" s="64"/>
      <c r="J62" s="64"/>
      <c r="K62" s="39">
        <f>140800+962000+7000000+62100+530000+46000</f>
        <v>8740900</v>
      </c>
      <c r="L62" s="39">
        <v>0</v>
      </c>
      <c r="M62" s="39" t="s">
        <v>314</v>
      </c>
      <c r="N62" s="39" t="s">
        <v>315</v>
      </c>
      <c r="O62" s="39">
        <v>46000</v>
      </c>
      <c r="P62" s="55" t="s">
        <v>206</v>
      </c>
      <c r="Q62" s="54" t="s">
        <v>55</v>
      </c>
      <c r="R62" s="55" t="s">
        <v>207</v>
      </c>
      <c r="S62" s="55" t="s">
        <v>208</v>
      </c>
      <c r="T62" s="55" t="s">
        <v>209</v>
      </c>
      <c r="U62" s="86"/>
      <c r="V62" s="86"/>
    </row>
    <row r="63" spans="1:22" ht="409.5" x14ac:dyDescent="0.2">
      <c r="A63" s="159"/>
      <c r="B63" s="157"/>
      <c r="C63" s="157"/>
      <c r="D63" s="97" t="s">
        <v>316</v>
      </c>
      <c r="E63" s="38"/>
      <c r="F63" s="38"/>
      <c r="G63" s="38"/>
      <c r="H63" s="64"/>
      <c r="I63" s="64"/>
      <c r="J63" s="64"/>
      <c r="K63" s="39">
        <f>39760000+144000+53000+3060000+1600000</f>
        <v>44617000</v>
      </c>
      <c r="L63" s="39">
        <v>0</v>
      </c>
      <c r="M63" s="39" t="s">
        <v>210</v>
      </c>
      <c r="N63" s="39" t="s">
        <v>317</v>
      </c>
      <c r="O63" s="39" t="s">
        <v>211</v>
      </c>
      <c r="P63" s="85" t="s">
        <v>212</v>
      </c>
      <c r="Q63" s="54" t="s">
        <v>55</v>
      </c>
      <c r="R63" s="55" t="s">
        <v>213</v>
      </c>
      <c r="S63" s="55" t="s">
        <v>214</v>
      </c>
      <c r="T63" s="55" t="s">
        <v>215</v>
      </c>
      <c r="U63" s="48" t="s">
        <v>216</v>
      </c>
      <c r="V63" s="36" t="s">
        <v>217</v>
      </c>
    </row>
    <row r="64" spans="1:22" ht="409.5" x14ac:dyDescent="0.2">
      <c r="A64" s="159"/>
      <c r="B64" s="157"/>
      <c r="C64" s="157"/>
      <c r="D64" s="97" t="s">
        <v>318</v>
      </c>
      <c r="E64" s="38"/>
      <c r="F64" s="38"/>
      <c r="G64" s="38"/>
      <c r="H64" s="64"/>
      <c r="I64" s="64"/>
      <c r="J64" s="64"/>
      <c r="K64" s="39">
        <f>53900+357900+480000+1113900</f>
        <v>2005700</v>
      </c>
      <c r="L64" s="39">
        <v>53900</v>
      </c>
      <c r="M64" s="39" t="s">
        <v>319</v>
      </c>
      <c r="N64" s="39" t="s">
        <v>320</v>
      </c>
      <c r="O64" s="39">
        <v>0</v>
      </c>
      <c r="P64" s="53" t="s">
        <v>55</v>
      </c>
      <c r="Q64" s="55" t="s">
        <v>218</v>
      </c>
      <c r="R64" s="55" t="s">
        <v>219</v>
      </c>
      <c r="S64" s="55" t="s">
        <v>220</v>
      </c>
      <c r="T64" s="55" t="s">
        <v>181</v>
      </c>
      <c r="U64" s="97"/>
      <c r="V64" s="43"/>
    </row>
    <row r="65" spans="1:22" ht="409.5" x14ac:dyDescent="0.2">
      <c r="A65" s="159"/>
      <c r="B65" s="157"/>
      <c r="C65" s="157"/>
      <c r="D65" s="97" t="s">
        <v>321</v>
      </c>
      <c r="E65" s="38"/>
      <c r="F65" s="38"/>
      <c r="G65" s="38"/>
      <c r="H65" s="64"/>
      <c r="I65" s="64"/>
      <c r="J65" s="64"/>
      <c r="K65" s="39">
        <f>5065000+6930000+6534600+5000000</f>
        <v>23529600</v>
      </c>
      <c r="L65" s="39">
        <v>0</v>
      </c>
      <c r="M65" s="39" t="s">
        <v>322</v>
      </c>
      <c r="N65" s="39" t="s">
        <v>323</v>
      </c>
      <c r="O65" s="39">
        <v>0</v>
      </c>
      <c r="P65" s="53" t="s">
        <v>55</v>
      </c>
      <c r="Q65" s="54" t="s">
        <v>55</v>
      </c>
      <c r="R65" s="54" t="s">
        <v>55</v>
      </c>
      <c r="S65" s="54" t="s">
        <v>55</v>
      </c>
      <c r="T65" s="54" t="s">
        <v>55</v>
      </c>
      <c r="U65" s="97"/>
      <c r="V65" s="98"/>
    </row>
    <row r="66" spans="1:22" ht="30.75" x14ac:dyDescent="0.2">
      <c r="A66" s="158">
        <v>3</v>
      </c>
      <c r="B66" s="160" t="s">
        <v>221</v>
      </c>
      <c r="C66" s="160" t="s">
        <v>222</v>
      </c>
      <c r="D66" s="25" t="s">
        <v>22</v>
      </c>
      <c r="E66" s="27"/>
      <c r="F66" s="27"/>
      <c r="G66" s="27"/>
      <c r="H66" s="60"/>
      <c r="I66" s="60"/>
      <c r="J66" s="60"/>
      <c r="K66" s="51">
        <f>K67+K68+K69</f>
        <v>5055850</v>
      </c>
      <c r="L66" s="51">
        <f t="shared" ref="L66:O66" si="6">L67+L68+L69</f>
        <v>0</v>
      </c>
      <c r="M66" s="51">
        <f t="shared" si="6"/>
        <v>5000000</v>
      </c>
      <c r="N66" s="51">
        <f t="shared" si="6"/>
        <v>55850</v>
      </c>
      <c r="O66" s="51">
        <f t="shared" si="6"/>
        <v>0</v>
      </c>
      <c r="P66" s="29" t="s">
        <v>223</v>
      </c>
      <c r="Q66" s="27"/>
      <c r="R66" s="93"/>
      <c r="S66" s="94"/>
      <c r="T66" s="34"/>
      <c r="U66" s="99"/>
      <c r="V66" s="46"/>
    </row>
    <row r="67" spans="1:22" ht="215.25" x14ac:dyDescent="0.2">
      <c r="A67" s="159"/>
      <c r="B67" s="161"/>
      <c r="C67" s="161"/>
      <c r="D67" s="100" t="s">
        <v>224</v>
      </c>
      <c r="E67" s="38"/>
      <c r="F67" s="38"/>
      <c r="G67" s="38"/>
      <c r="H67" s="64"/>
      <c r="I67" s="64"/>
      <c r="J67" s="64"/>
      <c r="K67" s="39">
        <f>L67+M67+N67+O67</f>
        <v>55850</v>
      </c>
      <c r="L67" s="39">
        <v>0</v>
      </c>
      <c r="M67" s="39">
        <v>0</v>
      </c>
      <c r="N67" s="39">
        <v>55850</v>
      </c>
      <c r="O67" s="39">
        <v>0</v>
      </c>
      <c r="P67" s="53" t="s">
        <v>55</v>
      </c>
      <c r="Q67" s="54" t="s">
        <v>55</v>
      </c>
      <c r="R67" s="54" t="s">
        <v>55</v>
      </c>
      <c r="S67" s="55" t="s">
        <v>225</v>
      </c>
      <c r="T67" s="54" t="s">
        <v>55</v>
      </c>
      <c r="U67" s="101"/>
      <c r="V67" s="48" t="s">
        <v>226</v>
      </c>
    </row>
    <row r="68" spans="1:22" ht="246" x14ac:dyDescent="0.2">
      <c r="A68" s="159"/>
      <c r="B68" s="161"/>
      <c r="C68" s="161"/>
      <c r="D68" s="42" t="s">
        <v>227</v>
      </c>
      <c r="E68" s="38"/>
      <c r="F68" s="38"/>
      <c r="G68" s="38"/>
      <c r="H68" s="64"/>
      <c r="I68" s="64"/>
      <c r="J68" s="64"/>
      <c r="K68" s="39">
        <f>L68+M68+N68+O68</f>
        <v>5000000</v>
      </c>
      <c r="L68" s="39">
        <v>0</v>
      </c>
      <c r="M68" s="39">
        <v>5000000</v>
      </c>
      <c r="N68" s="39">
        <v>0</v>
      </c>
      <c r="O68" s="39">
        <v>0</v>
      </c>
      <c r="P68" s="85" t="s">
        <v>228</v>
      </c>
      <c r="Q68" s="54" t="s">
        <v>55</v>
      </c>
      <c r="R68" s="55" t="s">
        <v>229</v>
      </c>
      <c r="S68" s="54" t="s">
        <v>55</v>
      </c>
      <c r="T68" s="54" t="s">
        <v>55</v>
      </c>
      <c r="U68" s="48" t="s">
        <v>230</v>
      </c>
      <c r="V68" s="102"/>
    </row>
    <row r="69" spans="1:22" ht="92.25" x14ac:dyDescent="0.2">
      <c r="A69" s="159"/>
      <c r="B69" s="161"/>
      <c r="C69" s="161"/>
      <c r="D69" s="23" t="s">
        <v>231</v>
      </c>
      <c r="E69" s="38"/>
      <c r="F69" s="38"/>
      <c r="G69" s="38"/>
      <c r="H69" s="64"/>
      <c r="I69" s="64"/>
      <c r="J69" s="64"/>
      <c r="K69" s="17">
        <f>L69+M69+N69+O69</f>
        <v>0</v>
      </c>
      <c r="L69" s="17">
        <v>0</v>
      </c>
      <c r="M69" s="17">
        <v>0</v>
      </c>
      <c r="N69" s="17">
        <v>0</v>
      </c>
      <c r="O69" s="17">
        <v>0</v>
      </c>
      <c r="P69" s="18" t="s">
        <v>55</v>
      </c>
      <c r="Q69" s="16" t="s">
        <v>55</v>
      </c>
      <c r="R69" s="16" t="s">
        <v>55</v>
      </c>
      <c r="S69" s="16" t="s">
        <v>55</v>
      </c>
      <c r="T69" s="16" t="s">
        <v>55</v>
      </c>
      <c r="U69" s="103"/>
      <c r="V69" s="104" t="s">
        <v>232</v>
      </c>
    </row>
    <row r="70" spans="1:22" ht="30.75" x14ac:dyDescent="0.2">
      <c r="A70" s="159"/>
      <c r="B70" s="161"/>
      <c r="C70" s="160" t="s">
        <v>233</v>
      </c>
      <c r="D70" s="25" t="s">
        <v>22</v>
      </c>
      <c r="E70" s="27"/>
      <c r="F70" s="27"/>
      <c r="G70" s="27"/>
      <c r="H70" s="60"/>
      <c r="I70" s="60"/>
      <c r="J70" s="60"/>
      <c r="K70" s="51">
        <f>L70+M70+N70+O70</f>
        <v>1705100</v>
      </c>
      <c r="L70" s="51">
        <v>800000</v>
      </c>
      <c r="M70" s="51">
        <v>798000</v>
      </c>
      <c r="N70" s="51">
        <f>73600+33500</f>
        <v>107100</v>
      </c>
      <c r="O70" s="51">
        <v>0</v>
      </c>
      <c r="P70" s="29" t="s">
        <v>24</v>
      </c>
      <c r="Q70" s="27"/>
      <c r="R70" s="34"/>
      <c r="S70" s="27"/>
      <c r="T70" s="27"/>
      <c r="U70" s="105"/>
      <c r="V70" s="106"/>
    </row>
    <row r="71" spans="1:22" ht="409.5" x14ac:dyDescent="0.2">
      <c r="A71" s="159"/>
      <c r="B71" s="161"/>
      <c r="C71" s="161"/>
      <c r="D71" s="52" t="s">
        <v>234</v>
      </c>
      <c r="E71" s="38"/>
      <c r="F71" s="38"/>
      <c r="G71" s="38"/>
      <c r="H71" s="64"/>
      <c r="I71" s="64"/>
      <c r="J71" s="64"/>
      <c r="K71" s="39">
        <f>800000+798000+73600+33500</f>
        <v>1705100</v>
      </c>
      <c r="L71" s="88" t="s">
        <v>235</v>
      </c>
      <c r="M71" s="88" t="s">
        <v>236</v>
      </c>
      <c r="N71" s="107" t="s">
        <v>237</v>
      </c>
      <c r="O71" s="39">
        <v>0</v>
      </c>
      <c r="P71" s="108" t="s">
        <v>55</v>
      </c>
      <c r="Q71" s="90" t="s">
        <v>238</v>
      </c>
      <c r="R71" s="90" t="s">
        <v>239</v>
      </c>
      <c r="S71" s="90" t="s">
        <v>240</v>
      </c>
      <c r="T71" s="54" t="s">
        <v>55</v>
      </c>
      <c r="U71" s="48" t="s">
        <v>241</v>
      </c>
      <c r="V71" s="102"/>
    </row>
    <row r="72" spans="1:22" ht="30.75" x14ac:dyDescent="0.2">
      <c r="A72" s="158">
        <v>4</v>
      </c>
      <c r="B72" s="160" t="s">
        <v>242</v>
      </c>
      <c r="C72" s="160" t="s">
        <v>243</v>
      </c>
      <c r="D72" s="25" t="s">
        <v>22</v>
      </c>
      <c r="E72" s="27"/>
      <c r="F72" s="27"/>
      <c r="G72" s="27"/>
      <c r="H72" s="60"/>
      <c r="I72" s="60"/>
      <c r="J72" s="60"/>
      <c r="K72" s="51">
        <f>L72+M72+N72+O72</f>
        <v>1245670</v>
      </c>
      <c r="L72" s="51">
        <f>L73</f>
        <v>0</v>
      </c>
      <c r="M72" s="51">
        <f>M73</f>
        <v>503910</v>
      </c>
      <c r="N72" s="51">
        <f>N73</f>
        <v>723800</v>
      </c>
      <c r="O72" s="51">
        <f>O73</f>
        <v>17960</v>
      </c>
      <c r="P72" s="29" t="s">
        <v>244</v>
      </c>
      <c r="Q72" s="27"/>
      <c r="R72" s="34"/>
      <c r="S72" s="27"/>
      <c r="T72" s="27"/>
      <c r="U72" s="25"/>
      <c r="V72" s="46"/>
    </row>
    <row r="73" spans="1:22" ht="409.5" x14ac:dyDescent="0.2">
      <c r="A73" s="159"/>
      <c r="B73" s="161"/>
      <c r="C73" s="161"/>
      <c r="D73" s="42" t="s">
        <v>245</v>
      </c>
      <c r="E73" s="38"/>
      <c r="F73" s="38"/>
      <c r="G73" s="38"/>
      <c r="H73" s="64"/>
      <c r="I73" s="64"/>
      <c r="J73" s="64"/>
      <c r="K73" s="39">
        <f>L73+M73+N73+O73</f>
        <v>1245670</v>
      </c>
      <c r="L73" s="39">
        <v>0</v>
      </c>
      <c r="M73" s="39">
        <v>503910</v>
      </c>
      <c r="N73" s="39">
        <v>723800</v>
      </c>
      <c r="O73" s="39">
        <v>17960</v>
      </c>
      <c r="P73" s="55" t="s">
        <v>246</v>
      </c>
      <c r="Q73" s="55" t="s">
        <v>55</v>
      </c>
      <c r="R73" s="55" t="s">
        <v>247</v>
      </c>
      <c r="S73" s="55" t="s">
        <v>248</v>
      </c>
      <c r="T73" s="55" t="s">
        <v>249</v>
      </c>
      <c r="U73" s="36"/>
      <c r="V73" s="48" t="s">
        <v>250</v>
      </c>
    </row>
    <row r="74" spans="1:22" ht="30.75" x14ac:dyDescent="0.2">
      <c r="A74" s="158">
        <v>5</v>
      </c>
      <c r="B74" s="160" t="s">
        <v>251</v>
      </c>
      <c r="C74" s="160" t="s">
        <v>252</v>
      </c>
      <c r="D74" s="25" t="s">
        <v>22</v>
      </c>
      <c r="E74" s="27"/>
      <c r="F74" s="27"/>
      <c r="G74" s="27"/>
      <c r="H74" s="109"/>
      <c r="I74" s="110"/>
      <c r="J74" s="110"/>
      <c r="K74" s="51">
        <f>K75+K76</f>
        <v>75000</v>
      </c>
      <c r="L74" s="51">
        <f t="shared" ref="L74:O74" si="7">L75+L76</f>
        <v>0</v>
      </c>
      <c r="M74" s="51">
        <f t="shared" si="7"/>
        <v>75000</v>
      </c>
      <c r="N74" s="51">
        <f t="shared" si="7"/>
        <v>0</v>
      </c>
      <c r="O74" s="51">
        <f t="shared" si="7"/>
        <v>0</v>
      </c>
      <c r="P74" s="29" t="s">
        <v>244</v>
      </c>
      <c r="Q74" s="27"/>
      <c r="R74" s="34"/>
      <c r="S74" s="27"/>
      <c r="T74" s="27"/>
      <c r="U74" s="25"/>
      <c r="V74" s="46"/>
    </row>
    <row r="75" spans="1:22" ht="92.25" x14ac:dyDescent="0.2">
      <c r="A75" s="159"/>
      <c r="B75" s="161"/>
      <c r="C75" s="161"/>
      <c r="D75" s="23" t="s">
        <v>253</v>
      </c>
      <c r="E75" s="16"/>
      <c r="F75" s="16"/>
      <c r="G75" s="16"/>
      <c r="H75" s="111"/>
      <c r="I75" s="112"/>
      <c r="J75" s="112"/>
      <c r="K75" s="17">
        <f>L75+M75+N75+O75</f>
        <v>0</v>
      </c>
      <c r="L75" s="17">
        <v>0</v>
      </c>
      <c r="M75" s="17">
        <v>0</v>
      </c>
      <c r="N75" s="17">
        <v>0</v>
      </c>
      <c r="O75" s="17">
        <v>0</v>
      </c>
      <c r="P75" s="18" t="s">
        <v>55</v>
      </c>
      <c r="Q75" s="16" t="s">
        <v>55</v>
      </c>
      <c r="R75" s="16" t="s">
        <v>55</v>
      </c>
      <c r="S75" s="16" t="s">
        <v>55</v>
      </c>
      <c r="T75" s="16" t="s">
        <v>55</v>
      </c>
      <c r="U75" s="23"/>
      <c r="V75" s="71" t="s">
        <v>232</v>
      </c>
    </row>
    <row r="76" spans="1:22" ht="307.5" x14ac:dyDescent="0.2">
      <c r="A76" s="159"/>
      <c r="B76" s="161"/>
      <c r="C76" s="161"/>
      <c r="D76" s="23" t="s">
        <v>254</v>
      </c>
      <c r="E76" s="16"/>
      <c r="F76" s="16"/>
      <c r="G76" s="16"/>
      <c r="H76" s="111"/>
      <c r="I76" s="112"/>
      <c r="J76" s="112"/>
      <c r="K76" s="17">
        <f>L76+M76+N76+O76</f>
        <v>75000</v>
      </c>
      <c r="L76" s="113">
        <v>0</v>
      </c>
      <c r="M76" s="113">
        <v>75000</v>
      </c>
      <c r="N76" s="17">
        <v>0</v>
      </c>
      <c r="O76" s="17">
        <v>0</v>
      </c>
      <c r="P76" s="114" t="s">
        <v>55</v>
      </c>
      <c r="Q76" s="115" t="s">
        <v>55</v>
      </c>
      <c r="R76" s="116" t="s">
        <v>255</v>
      </c>
      <c r="S76" s="115" t="s">
        <v>55</v>
      </c>
      <c r="T76" s="115" t="s">
        <v>55</v>
      </c>
      <c r="U76" s="23"/>
      <c r="V76" s="71" t="s">
        <v>87</v>
      </c>
    </row>
    <row r="77" spans="1:22" ht="30.75" x14ac:dyDescent="0.2">
      <c r="A77" s="158">
        <v>6</v>
      </c>
      <c r="B77" s="160" t="s">
        <v>256</v>
      </c>
      <c r="C77" s="160" t="s">
        <v>257</v>
      </c>
      <c r="D77" s="25" t="s">
        <v>22</v>
      </c>
      <c r="E77" s="29"/>
      <c r="F77" s="29"/>
      <c r="G77" s="29"/>
      <c r="H77" s="29"/>
      <c r="I77" s="29"/>
      <c r="J77" s="29"/>
      <c r="K77" s="51">
        <f>L77+M77+N77+O77</f>
        <v>1093000</v>
      </c>
      <c r="L77" s="51">
        <f>L78</f>
        <v>0</v>
      </c>
      <c r="M77" s="51">
        <f>M78</f>
        <v>597600</v>
      </c>
      <c r="N77" s="51">
        <f>N78</f>
        <v>495400</v>
      </c>
      <c r="O77" s="51">
        <f>O78</f>
        <v>0</v>
      </c>
      <c r="P77" s="29" t="s">
        <v>24</v>
      </c>
      <c r="Q77" s="27"/>
      <c r="R77" s="34"/>
      <c r="S77" s="27"/>
      <c r="T77" s="27"/>
      <c r="U77" s="29"/>
      <c r="V77" s="117"/>
    </row>
    <row r="78" spans="1:22" ht="409.5" x14ac:dyDescent="0.2">
      <c r="A78" s="159"/>
      <c r="B78" s="161"/>
      <c r="C78" s="161"/>
      <c r="D78" s="36" t="s">
        <v>258</v>
      </c>
      <c r="E78" s="18"/>
      <c r="F78" s="18"/>
      <c r="G78" s="18"/>
      <c r="H78" s="18"/>
      <c r="I78" s="18"/>
      <c r="J78" s="18"/>
      <c r="K78" s="39">
        <f>L78+M78+N78+O78</f>
        <v>1093000</v>
      </c>
      <c r="L78" s="39">
        <v>0</v>
      </c>
      <c r="M78" s="39">
        <v>597600</v>
      </c>
      <c r="N78" s="39">
        <v>495400</v>
      </c>
      <c r="O78" s="39">
        <v>0</v>
      </c>
      <c r="P78" s="85" t="s">
        <v>259</v>
      </c>
      <c r="Q78" s="55" t="s">
        <v>260</v>
      </c>
      <c r="R78" s="55" t="s">
        <v>261</v>
      </c>
      <c r="S78" s="55" t="s">
        <v>262</v>
      </c>
      <c r="T78" s="54" t="s">
        <v>55</v>
      </c>
      <c r="U78" s="47"/>
      <c r="V78" s="118"/>
    </row>
    <row r="79" spans="1:22" ht="30.75" x14ac:dyDescent="0.2">
      <c r="A79" s="165" t="s">
        <v>263</v>
      </c>
      <c r="B79" s="165"/>
      <c r="C79" s="165"/>
      <c r="D79" s="119"/>
      <c r="E79" s="119"/>
      <c r="F79" s="119"/>
      <c r="G79" s="119"/>
      <c r="H79" s="119"/>
      <c r="I79" s="119"/>
      <c r="J79" s="119"/>
      <c r="K79" s="11">
        <f>K80+K82+K84+K86</f>
        <v>583728485</v>
      </c>
      <c r="L79" s="11">
        <f t="shared" ref="L79:O79" si="8">L80+L82+L84+L86</f>
        <v>193600</v>
      </c>
      <c r="M79" s="11">
        <f t="shared" si="8"/>
        <v>135777757</v>
      </c>
      <c r="N79" s="11">
        <f t="shared" si="8"/>
        <v>264006128</v>
      </c>
      <c r="O79" s="11">
        <f t="shared" si="8"/>
        <v>183751000</v>
      </c>
      <c r="P79" s="10"/>
      <c r="Q79" s="119"/>
      <c r="R79" s="119"/>
      <c r="S79" s="119"/>
      <c r="T79" s="119"/>
      <c r="U79" s="119"/>
      <c r="V79" s="120"/>
    </row>
    <row r="80" spans="1:22" ht="30.75" x14ac:dyDescent="0.2">
      <c r="A80" s="158">
        <v>1</v>
      </c>
      <c r="B80" s="160" t="s">
        <v>264</v>
      </c>
      <c r="C80" s="160" t="s">
        <v>265</v>
      </c>
      <c r="D80" s="25" t="s">
        <v>22</v>
      </c>
      <c r="E80" s="27"/>
      <c r="F80" s="27"/>
      <c r="G80" s="27"/>
      <c r="H80" s="27"/>
      <c r="I80" s="27"/>
      <c r="J80" s="27"/>
      <c r="K80" s="51">
        <f t="shared" ref="K80:K93" si="9">L80+M80+N80+O80</f>
        <v>481410</v>
      </c>
      <c r="L80" s="51">
        <f>L81</f>
        <v>170000</v>
      </c>
      <c r="M80" s="51">
        <f>M81</f>
        <v>56410</v>
      </c>
      <c r="N80" s="51">
        <f>N81</f>
        <v>255000</v>
      </c>
      <c r="O80" s="51">
        <f>O81</f>
        <v>0</v>
      </c>
      <c r="P80" s="29" t="s">
        <v>24</v>
      </c>
      <c r="Q80" s="27"/>
      <c r="R80" s="34"/>
      <c r="S80" s="27"/>
      <c r="T80" s="27"/>
      <c r="U80" s="29"/>
      <c r="V80" s="117"/>
    </row>
    <row r="81" spans="1:26" ht="409.5" x14ac:dyDescent="0.2">
      <c r="A81" s="159"/>
      <c r="B81" s="161"/>
      <c r="C81" s="161"/>
      <c r="D81" s="23" t="s">
        <v>266</v>
      </c>
      <c r="E81" s="38"/>
      <c r="F81" s="38" t="s">
        <v>55</v>
      </c>
      <c r="G81" s="38"/>
      <c r="H81" s="38">
        <v>1</v>
      </c>
      <c r="I81" s="38">
        <v>1</v>
      </c>
      <c r="J81" s="38">
        <v>1</v>
      </c>
      <c r="K81" s="121">
        <f t="shared" si="9"/>
        <v>481410</v>
      </c>
      <c r="L81" s="121">
        <v>170000</v>
      </c>
      <c r="M81" s="121">
        <v>56410</v>
      </c>
      <c r="N81" s="121">
        <v>255000</v>
      </c>
      <c r="O81" s="121">
        <v>0</v>
      </c>
      <c r="P81" s="23" t="s">
        <v>267</v>
      </c>
      <c r="Q81" s="23" t="s">
        <v>268</v>
      </c>
      <c r="R81" s="23" t="s">
        <v>269</v>
      </c>
      <c r="S81" s="23" t="s">
        <v>270</v>
      </c>
      <c r="T81" s="16" t="s">
        <v>55</v>
      </c>
      <c r="U81" s="23"/>
      <c r="V81" s="71" t="s">
        <v>87</v>
      </c>
    </row>
    <row r="82" spans="1:26" ht="30.75" x14ac:dyDescent="0.2">
      <c r="A82" s="159"/>
      <c r="B82" s="161"/>
      <c r="C82" s="160" t="s">
        <v>271</v>
      </c>
      <c r="D82" s="25" t="s">
        <v>22</v>
      </c>
      <c r="E82" s="27"/>
      <c r="F82" s="27"/>
      <c r="G82" s="27"/>
      <c r="H82" s="27"/>
      <c r="I82" s="27"/>
      <c r="J82" s="27"/>
      <c r="K82" s="51">
        <f t="shared" si="9"/>
        <v>256800</v>
      </c>
      <c r="L82" s="51">
        <f>L83</f>
        <v>0</v>
      </c>
      <c r="M82" s="51">
        <f>M83</f>
        <v>231800</v>
      </c>
      <c r="N82" s="51">
        <f>N83</f>
        <v>25000</v>
      </c>
      <c r="O82" s="51">
        <f>O83</f>
        <v>0</v>
      </c>
      <c r="P82" s="29" t="s">
        <v>24</v>
      </c>
      <c r="Q82" s="27"/>
      <c r="R82" s="34"/>
      <c r="S82" s="27"/>
      <c r="T82" s="27"/>
      <c r="U82" s="29"/>
      <c r="V82" s="117"/>
    </row>
    <row r="83" spans="1:26" ht="409.5" x14ac:dyDescent="0.2">
      <c r="A83" s="159"/>
      <c r="B83" s="161"/>
      <c r="C83" s="161"/>
      <c r="D83" s="122" t="s">
        <v>272</v>
      </c>
      <c r="E83" s="38"/>
      <c r="F83" s="38"/>
      <c r="G83" s="38"/>
      <c r="H83" s="38"/>
      <c r="I83" s="38"/>
      <c r="J83" s="38"/>
      <c r="K83" s="121">
        <f t="shared" si="9"/>
        <v>256800</v>
      </c>
      <c r="L83" s="121">
        <v>0</v>
      </c>
      <c r="M83" s="121">
        <v>231800</v>
      </c>
      <c r="N83" s="121">
        <v>25000</v>
      </c>
      <c r="O83" s="121">
        <v>0</v>
      </c>
      <c r="P83" s="23" t="s">
        <v>273</v>
      </c>
      <c r="Q83" s="23" t="s">
        <v>55</v>
      </c>
      <c r="R83" s="23" t="s">
        <v>274</v>
      </c>
      <c r="S83" s="23" t="s">
        <v>275</v>
      </c>
      <c r="T83" s="23" t="s">
        <v>55</v>
      </c>
      <c r="U83" s="23"/>
      <c r="V83" s="71" t="s">
        <v>87</v>
      </c>
    </row>
    <row r="84" spans="1:26" ht="30.75" x14ac:dyDescent="0.2">
      <c r="A84" s="158">
        <v>2</v>
      </c>
      <c r="B84" s="160" t="s">
        <v>276</v>
      </c>
      <c r="C84" s="160" t="s">
        <v>277</v>
      </c>
      <c r="D84" s="25" t="s">
        <v>22</v>
      </c>
      <c r="E84" s="26"/>
      <c r="F84" s="27"/>
      <c r="G84" s="27"/>
      <c r="H84" s="27"/>
      <c r="I84" s="27"/>
      <c r="J84" s="27"/>
      <c r="K84" s="123">
        <f t="shared" si="9"/>
        <v>1315628</v>
      </c>
      <c r="L84" s="123">
        <f>L85</f>
        <v>23600</v>
      </c>
      <c r="M84" s="123">
        <f>M85</f>
        <v>704900</v>
      </c>
      <c r="N84" s="123">
        <f>N85</f>
        <v>587128</v>
      </c>
      <c r="O84" s="123">
        <f>O85</f>
        <v>0</v>
      </c>
      <c r="P84" s="29" t="s">
        <v>24</v>
      </c>
      <c r="Q84" s="27"/>
      <c r="R84" s="27"/>
      <c r="S84" s="27"/>
      <c r="T84" s="27"/>
      <c r="U84" s="124"/>
      <c r="V84" s="95"/>
    </row>
    <row r="85" spans="1:26" ht="409.5" x14ac:dyDescent="0.2">
      <c r="A85" s="159"/>
      <c r="B85" s="161"/>
      <c r="C85" s="161"/>
      <c r="D85" s="36" t="s">
        <v>278</v>
      </c>
      <c r="E85" s="57"/>
      <c r="F85" s="16"/>
      <c r="G85" s="16"/>
      <c r="H85" s="16"/>
      <c r="I85" s="16"/>
      <c r="J85" s="16"/>
      <c r="K85" s="39">
        <f t="shared" si="9"/>
        <v>1315628</v>
      </c>
      <c r="L85" s="125">
        <v>23600</v>
      </c>
      <c r="M85" s="125">
        <v>704900</v>
      </c>
      <c r="N85" s="125">
        <v>587128</v>
      </c>
      <c r="O85" s="125">
        <v>0</v>
      </c>
      <c r="P85" s="55" t="s">
        <v>279</v>
      </c>
      <c r="Q85" s="55" t="s">
        <v>280</v>
      </c>
      <c r="R85" s="55" t="s">
        <v>281</v>
      </c>
      <c r="S85" s="55" t="s">
        <v>282</v>
      </c>
      <c r="T85" s="54" t="s">
        <v>55</v>
      </c>
      <c r="U85" s="126"/>
      <c r="V85" s="86"/>
    </row>
    <row r="86" spans="1:26" ht="30.75" customHeight="1" x14ac:dyDescent="0.2">
      <c r="A86" s="156">
        <v>3</v>
      </c>
      <c r="B86" s="157" t="s">
        <v>283</v>
      </c>
      <c r="C86" s="157" t="s">
        <v>284</v>
      </c>
      <c r="D86" s="25" t="s">
        <v>22</v>
      </c>
      <c r="E86" s="26"/>
      <c r="F86" s="27"/>
      <c r="G86" s="27"/>
      <c r="H86" s="27"/>
      <c r="I86" s="27"/>
      <c r="J86" s="27"/>
      <c r="K86" s="123">
        <f>L86+M86+N86+O86</f>
        <v>581674647</v>
      </c>
      <c r="L86" s="123">
        <f>L87+L88+L89+L90+L91+L92+L93</f>
        <v>0</v>
      </c>
      <c r="M86" s="123">
        <f>68604647+27000000+4300000+3000000+6000000+2200000+290000+8000000+15390000</f>
        <v>134784647</v>
      </c>
      <c r="N86" s="123">
        <f>47240000+28800000+170000000+5000000+2520000+4470000+2679000+2430000</f>
        <v>263139000</v>
      </c>
      <c r="O86" s="123">
        <f>3751000+30000000+150000000</f>
        <v>183751000</v>
      </c>
      <c r="P86" s="29" t="s">
        <v>285</v>
      </c>
      <c r="Q86" s="27"/>
      <c r="R86" s="27"/>
      <c r="S86" s="27"/>
      <c r="T86" s="27"/>
      <c r="U86" s="124"/>
      <c r="V86" s="95"/>
      <c r="W86" s="127"/>
      <c r="X86" s="127"/>
      <c r="Y86" s="127"/>
      <c r="Z86" s="127"/>
    </row>
    <row r="87" spans="1:26" ht="184.5" x14ac:dyDescent="0.2">
      <c r="A87" s="156"/>
      <c r="B87" s="157"/>
      <c r="C87" s="157"/>
      <c r="D87" s="42" t="s">
        <v>286</v>
      </c>
      <c r="E87" s="37"/>
      <c r="F87" s="38" t="s">
        <v>55</v>
      </c>
      <c r="G87" s="38">
        <v>1</v>
      </c>
      <c r="H87" s="38">
        <v>1</v>
      </c>
      <c r="I87" s="38">
        <v>1</v>
      </c>
      <c r="J87" s="38">
        <v>1</v>
      </c>
      <c r="K87" s="39">
        <f t="shared" si="9"/>
        <v>119595647</v>
      </c>
      <c r="L87" s="125">
        <v>0</v>
      </c>
      <c r="M87" s="125">
        <v>68604647</v>
      </c>
      <c r="N87" s="125">
        <v>47240000</v>
      </c>
      <c r="O87" s="125">
        <v>3751000</v>
      </c>
      <c r="P87" s="53" t="s">
        <v>287</v>
      </c>
      <c r="Q87" s="54" t="s">
        <v>55</v>
      </c>
      <c r="R87" s="54" t="s">
        <v>288</v>
      </c>
      <c r="S87" s="54" t="s">
        <v>55</v>
      </c>
      <c r="T87" s="54" t="s">
        <v>55</v>
      </c>
      <c r="U87" s="124" t="s">
        <v>289</v>
      </c>
      <c r="V87" s="71" t="s">
        <v>69</v>
      </c>
      <c r="W87" s="127"/>
      <c r="X87" s="127"/>
      <c r="Y87" s="127"/>
      <c r="Z87" s="127"/>
    </row>
    <row r="88" spans="1:26" ht="92.25" x14ac:dyDescent="0.2">
      <c r="A88" s="156"/>
      <c r="B88" s="157"/>
      <c r="C88" s="157"/>
      <c r="D88" s="42" t="s">
        <v>290</v>
      </c>
      <c r="E88" s="37"/>
      <c r="F88" s="38"/>
      <c r="G88" s="38"/>
      <c r="H88" s="38"/>
      <c r="I88" s="38"/>
      <c r="J88" s="38"/>
      <c r="K88" s="39">
        <f t="shared" si="9"/>
        <v>28800000</v>
      </c>
      <c r="L88" s="125">
        <v>0</v>
      </c>
      <c r="M88" s="125">
        <v>0</v>
      </c>
      <c r="N88" s="125">
        <v>28800000</v>
      </c>
      <c r="O88" s="125">
        <v>0</v>
      </c>
      <c r="P88" s="53" t="s">
        <v>55</v>
      </c>
      <c r="Q88" s="54" t="s">
        <v>55</v>
      </c>
      <c r="R88" s="54" t="s">
        <v>55</v>
      </c>
      <c r="S88" s="54" t="s">
        <v>55</v>
      </c>
      <c r="T88" s="54" t="s">
        <v>55</v>
      </c>
      <c r="U88" s="126"/>
      <c r="V88" s="128" t="s">
        <v>291</v>
      </c>
      <c r="W88" s="127"/>
      <c r="X88" s="127"/>
      <c r="Y88" s="127"/>
      <c r="Z88" s="127"/>
    </row>
    <row r="89" spans="1:26" ht="123" x14ac:dyDescent="0.2">
      <c r="A89" s="156"/>
      <c r="B89" s="157"/>
      <c r="C89" s="157"/>
      <c r="D89" s="52" t="s">
        <v>292</v>
      </c>
      <c r="E89" s="37"/>
      <c r="F89" s="38" t="s">
        <v>55</v>
      </c>
      <c r="G89" s="38">
        <v>1</v>
      </c>
      <c r="H89" s="38">
        <v>1</v>
      </c>
      <c r="I89" s="38">
        <v>1</v>
      </c>
      <c r="J89" s="38">
        <v>1</v>
      </c>
      <c r="K89" s="39">
        <f t="shared" si="9"/>
        <v>227000000</v>
      </c>
      <c r="L89" s="125">
        <v>0</v>
      </c>
      <c r="M89" s="125">
        <v>27000000</v>
      </c>
      <c r="N89" s="125">
        <v>170000000</v>
      </c>
      <c r="O89" s="125">
        <v>30000000</v>
      </c>
      <c r="P89" s="53" t="s">
        <v>55</v>
      </c>
      <c r="Q89" s="54" t="s">
        <v>55</v>
      </c>
      <c r="R89" s="54" t="s">
        <v>55</v>
      </c>
      <c r="S89" s="54" t="s">
        <v>55</v>
      </c>
      <c r="T89" s="54" t="s">
        <v>55</v>
      </c>
      <c r="U89" s="129" t="s">
        <v>293</v>
      </c>
      <c r="V89" s="69" t="s">
        <v>294</v>
      </c>
      <c r="W89" s="127"/>
      <c r="X89" s="127"/>
      <c r="Y89" s="127"/>
      <c r="Z89" s="127"/>
    </row>
    <row r="90" spans="1:26" ht="338.25" x14ac:dyDescent="0.2">
      <c r="A90" s="156"/>
      <c r="B90" s="157"/>
      <c r="C90" s="157"/>
      <c r="D90" s="63" t="s">
        <v>331</v>
      </c>
      <c r="E90" s="37"/>
      <c r="F90" s="38" t="s">
        <v>55</v>
      </c>
      <c r="G90" s="38">
        <v>1</v>
      </c>
      <c r="H90" s="38">
        <v>1</v>
      </c>
      <c r="I90" s="38">
        <v>1</v>
      </c>
      <c r="J90" s="38">
        <v>1</v>
      </c>
      <c r="K90" s="39">
        <f>4300000+3800000+5000000+2520000+150000000</f>
        <v>165620000</v>
      </c>
      <c r="L90" s="125">
        <v>0</v>
      </c>
      <c r="M90" s="107" t="s">
        <v>332</v>
      </c>
      <c r="N90" s="107" t="s">
        <v>324</v>
      </c>
      <c r="O90" s="107" t="s">
        <v>325</v>
      </c>
      <c r="P90" s="53" t="s">
        <v>55</v>
      </c>
      <c r="Q90" s="54" t="s">
        <v>55</v>
      </c>
      <c r="R90" s="54" t="s">
        <v>55</v>
      </c>
      <c r="S90" s="54" t="s">
        <v>55</v>
      </c>
      <c r="T90" s="54" t="s">
        <v>55</v>
      </c>
      <c r="U90" s="129" t="s">
        <v>295</v>
      </c>
      <c r="V90" s="69" t="s">
        <v>296</v>
      </c>
      <c r="W90" s="127"/>
      <c r="X90" s="127"/>
      <c r="Y90" s="127"/>
      <c r="Z90" s="127"/>
    </row>
    <row r="91" spans="1:26" ht="276.75" x14ac:dyDescent="0.2">
      <c r="A91" s="156"/>
      <c r="B91" s="157"/>
      <c r="C91" s="157"/>
      <c r="D91" s="92" t="s">
        <v>297</v>
      </c>
      <c r="E91" s="37"/>
      <c r="F91" s="38"/>
      <c r="G91" s="38"/>
      <c r="H91" s="38"/>
      <c r="I91" s="38"/>
      <c r="J91" s="38"/>
      <c r="K91" s="39">
        <f t="shared" si="9"/>
        <v>3000000</v>
      </c>
      <c r="L91" s="125">
        <v>0</v>
      </c>
      <c r="M91" s="125">
        <v>3000000</v>
      </c>
      <c r="N91" s="125">
        <v>0</v>
      </c>
      <c r="O91" s="125">
        <v>0</v>
      </c>
      <c r="P91" s="53" t="s">
        <v>55</v>
      </c>
      <c r="Q91" s="54" t="s">
        <v>55</v>
      </c>
      <c r="R91" s="54" t="s">
        <v>55</v>
      </c>
      <c r="S91" s="54" t="s">
        <v>55</v>
      </c>
      <c r="T91" s="54" t="s">
        <v>55</v>
      </c>
      <c r="U91" s="129" t="s">
        <v>298</v>
      </c>
      <c r="V91" s="69"/>
    </row>
    <row r="92" spans="1:26" ht="184.5" x14ac:dyDescent="0.2">
      <c r="A92" s="156"/>
      <c r="B92" s="157"/>
      <c r="C92" s="157"/>
      <c r="D92" s="92" t="s">
        <v>299</v>
      </c>
      <c r="E92" s="37"/>
      <c r="F92" s="38"/>
      <c r="G92" s="38"/>
      <c r="H92" s="38"/>
      <c r="I92" s="38"/>
      <c r="J92" s="38"/>
      <c r="K92" s="39">
        <f t="shared" si="9"/>
        <v>6000000</v>
      </c>
      <c r="L92" s="125">
        <v>0</v>
      </c>
      <c r="M92" s="125">
        <v>6000000</v>
      </c>
      <c r="N92" s="125">
        <v>0</v>
      </c>
      <c r="O92" s="125">
        <v>0</v>
      </c>
      <c r="P92" s="53" t="s">
        <v>55</v>
      </c>
      <c r="Q92" s="54" t="s">
        <v>55</v>
      </c>
      <c r="R92" s="54" t="s">
        <v>55</v>
      </c>
      <c r="S92" s="54" t="s">
        <v>55</v>
      </c>
      <c r="T92" s="54" t="s">
        <v>55</v>
      </c>
      <c r="U92" s="129" t="s">
        <v>300</v>
      </c>
      <c r="V92" s="69"/>
    </row>
    <row r="93" spans="1:26" ht="123" x14ac:dyDescent="0.2">
      <c r="A93" s="156"/>
      <c r="B93" s="157"/>
      <c r="C93" s="157"/>
      <c r="D93" s="130" t="s">
        <v>301</v>
      </c>
      <c r="K93" s="39">
        <f t="shared" si="9"/>
        <v>2200000</v>
      </c>
      <c r="L93" s="125">
        <v>0</v>
      </c>
      <c r="M93" s="125">
        <v>2200000</v>
      </c>
      <c r="N93" s="125">
        <v>0</v>
      </c>
      <c r="O93" s="125">
        <v>0</v>
      </c>
      <c r="P93" s="53" t="s">
        <v>55</v>
      </c>
      <c r="Q93" s="54" t="s">
        <v>55</v>
      </c>
      <c r="R93" s="54" t="s">
        <v>55</v>
      </c>
      <c r="S93" s="54" t="s">
        <v>55</v>
      </c>
      <c r="T93" s="54" t="s">
        <v>55</v>
      </c>
      <c r="U93" s="129" t="s">
        <v>302</v>
      </c>
      <c r="V93" s="69"/>
    </row>
    <row r="94" spans="1:26" ht="409.5" x14ac:dyDescent="0.2">
      <c r="A94" s="156"/>
      <c r="B94" s="157"/>
      <c r="C94" s="157"/>
      <c r="D94" s="138" t="s">
        <v>326</v>
      </c>
      <c r="K94" s="39">
        <f>290000+8000000+4470000+2679000+2430000</f>
        <v>17869000</v>
      </c>
      <c r="L94" s="125">
        <v>0</v>
      </c>
      <c r="M94" s="107" t="s">
        <v>328</v>
      </c>
      <c r="N94" s="107" t="s">
        <v>329</v>
      </c>
      <c r="O94" s="125">
        <v>0</v>
      </c>
      <c r="P94" s="53" t="s">
        <v>55</v>
      </c>
      <c r="Q94" s="54" t="s">
        <v>55</v>
      </c>
      <c r="R94" s="54" t="s">
        <v>55</v>
      </c>
      <c r="S94" s="54" t="s">
        <v>55</v>
      </c>
      <c r="T94" s="54" t="s">
        <v>55</v>
      </c>
      <c r="U94" s="129" t="s">
        <v>327</v>
      </c>
      <c r="V94" s="69"/>
    </row>
    <row r="95" spans="1:26" ht="92.25" x14ac:dyDescent="0.2">
      <c r="A95" s="156"/>
      <c r="B95" s="157"/>
      <c r="C95" s="157"/>
      <c r="D95" s="138" t="s">
        <v>330</v>
      </c>
      <c r="K95" s="39">
        <v>15390000</v>
      </c>
      <c r="L95" s="125">
        <v>0</v>
      </c>
      <c r="M95" s="107">
        <v>15390000</v>
      </c>
      <c r="N95" s="107"/>
      <c r="O95" s="125">
        <v>0</v>
      </c>
      <c r="P95" s="53" t="s">
        <v>55</v>
      </c>
      <c r="Q95" s="54" t="s">
        <v>55</v>
      </c>
      <c r="R95" s="54" t="s">
        <v>55</v>
      </c>
      <c r="S95" s="54" t="s">
        <v>55</v>
      </c>
      <c r="T95" s="54" t="s">
        <v>55</v>
      </c>
      <c r="U95" s="129" t="s">
        <v>327</v>
      </c>
      <c r="V95" s="69"/>
    </row>
  </sheetData>
  <mergeCells count="60">
    <mergeCell ref="A84:A85"/>
    <mergeCell ref="B84:B85"/>
    <mergeCell ref="C84:C85"/>
    <mergeCell ref="A86:A95"/>
    <mergeCell ref="B86:B95"/>
    <mergeCell ref="C86:C95"/>
    <mergeCell ref="A77:A78"/>
    <mergeCell ref="B77:B78"/>
    <mergeCell ref="C77:C78"/>
    <mergeCell ref="A79:C79"/>
    <mergeCell ref="A80:A83"/>
    <mergeCell ref="B80:B83"/>
    <mergeCell ref="C80:C81"/>
    <mergeCell ref="C82:C83"/>
    <mergeCell ref="A72:A73"/>
    <mergeCell ref="B72:B73"/>
    <mergeCell ref="C72:C73"/>
    <mergeCell ref="A74:A76"/>
    <mergeCell ref="B74:B76"/>
    <mergeCell ref="C74:C76"/>
    <mergeCell ref="A61:A65"/>
    <mergeCell ref="B61:B65"/>
    <mergeCell ref="C61:C65"/>
    <mergeCell ref="A66:A71"/>
    <mergeCell ref="B66:B71"/>
    <mergeCell ref="C66:C69"/>
    <mergeCell ref="C70:C71"/>
    <mergeCell ref="A21:A60"/>
    <mergeCell ref="B21:B60"/>
    <mergeCell ref="C21:C52"/>
    <mergeCell ref="C53:C58"/>
    <mergeCell ref="C59:C60"/>
    <mergeCell ref="A18:A19"/>
    <mergeCell ref="B18:B19"/>
    <mergeCell ref="C18:C19"/>
    <mergeCell ref="V18:V19"/>
    <mergeCell ref="A20:C20"/>
    <mergeCell ref="V2:V3"/>
    <mergeCell ref="A4:D4"/>
    <mergeCell ref="A5:C5"/>
    <mergeCell ref="A13:A17"/>
    <mergeCell ref="B13:B17"/>
    <mergeCell ref="C13:C17"/>
    <mergeCell ref="A6:A12"/>
    <mergeCell ref="B6:B12"/>
    <mergeCell ref="C7:C8"/>
    <mergeCell ref="C9:C10"/>
    <mergeCell ref="C11:C12"/>
    <mergeCell ref="A1:U1"/>
    <mergeCell ref="A2:A3"/>
    <mergeCell ref="B2:B3"/>
    <mergeCell ref="C2:C3"/>
    <mergeCell ref="D2:D3"/>
    <mergeCell ref="E2:E3"/>
    <mergeCell ref="F2:F3"/>
    <mergeCell ref="G2:G3"/>
    <mergeCell ref="H2:J2"/>
    <mergeCell ref="K2:O2"/>
    <mergeCell ref="P2:T2"/>
    <mergeCell ref="U2:U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รพจ.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2021-11-05T03:09:34Z</dcterms:created>
  <dcterms:modified xsi:type="dcterms:W3CDTF">2021-11-15T07:12:34Z</dcterms:modified>
</cp:coreProperties>
</file>